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\Downloads\"/>
    </mc:Choice>
  </mc:AlternateContent>
  <xr:revisionPtr revIDLastSave="0" documentId="8_{E9865BA9-5860-4FCE-91A6-589FB77F5445}" xr6:coauthVersionLast="43" xr6:coauthVersionMax="43" xr10:uidLastSave="{00000000-0000-0000-0000-000000000000}"/>
  <bookViews>
    <workbookView xWindow="2955" yWindow="-13620" windowWidth="21840" windowHeight="13140" xr2:uid="{00000000-000D-0000-FFFF-FFFF00000000}"/>
  </bookViews>
  <sheets>
    <sheet name="GroupA" sheetId="5" r:id="rId1"/>
    <sheet name="GroupB" sheetId="25" r:id="rId2"/>
    <sheet name="GroupC" sheetId="26" r:id="rId3"/>
    <sheet name="GroupD" sheetId="27" r:id="rId4"/>
    <sheet name="Options" sheetId="4" r:id="rId5"/>
  </sheets>
  <definedNames>
    <definedName name="home" localSheetId="1">GroupB!$A$15:$A$132</definedName>
    <definedName name="home" localSheetId="2">GroupC!$A$15:$A$132</definedName>
    <definedName name="home" localSheetId="3">GroupD!$A$15:$A$132</definedName>
    <definedName name="home">GroupA!$C$14:$C$131</definedName>
    <definedName name="homescore" localSheetId="1">GroupB!$C$15:$C$132</definedName>
    <definedName name="homescore" localSheetId="2">GroupC!$C$15:$C$132</definedName>
    <definedName name="homescore" localSheetId="3">GroupD!$C$15:$C$132</definedName>
    <definedName name="homescore">GroupA!$E$14:$E$131</definedName>
    <definedName name="visitor" localSheetId="1">GroupB!$B$15:$B$132</definedName>
    <definedName name="visitor" localSheetId="2">GroupC!$B$15:$B$132</definedName>
    <definedName name="visitor" localSheetId="3">GroupD!$B$15:$B$132</definedName>
    <definedName name="visitor">GroupA!$D$14:$D$131</definedName>
    <definedName name="visitorscore" localSheetId="1">GroupB!$E$15:$E$132</definedName>
    <definedName name="visitorscore" localSheetId="2">GroupC!$E$15:$E$132</definedName>
    <definedName name="visitorscore" localSheetId="3">GroupD!$E$15:$E$132</definedName>
    <definedName name="visitorscore">GroupA!$G$14:$G$131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27" l="1"/>
  <c r="A72" i="27" s="1"/>
  <c r="A132" i="27" s="1"/>
  <c r="A42" i="27"/>
  <c r="A102" i="27" s="1"/>
  <c r="B41" i="27"/>
  <c r="A71" i="27" s="1"/>
  <c r="A131" i="27" s="1"/>
  <c r="A41" i="27"/>
  <c r="A101" i="27" s="1"/>
  <c r="B40" i="27"/>
  <c r="A70" i="27" s="1"/>
  <c r="A130" i="27" s="1"/>
  <c r="A40" i="27"/>
  <c r="A100" i="27" s="1"/>
  <c r="B39" i="27"/>
  <c r="A69" i="27" s="1"/>
  <c r="A129" i="27" s="1"/>
  <c r="A39" i="27"/>
  <c r="A99" i="27" s="1"/>
  <c r="B38" i="27"/>
  <c r="A68" i="27" s="1"/>
  <c r="A128" i="27" s="1"/>
  <c r="A38" i="27"/>
  <c r="A98" i="27" s="1"/>
  <c r="B37" i="27"/>
  <c r="A67" i="27" s="1"/>
  <c r="A127" i="27" s="1"/>
  <c r="A37" i="27"/>
  <c r="A97" i="27" s="1"/>
  <c r="B36" i="27"/>
  <c r="A66" i="27" s="1"/>
  <c r="A126" i="27" s="1"/>
  <c r="A36" i="27"/>
  <c r="A96" i="27" s="1"/>
  <c r="B35" i="27"/>
  <c r="A65" i="27" s="1"/>
  <c r="A125" i="27" s="1"/>
  <c r="A35" i="27"/>
  <c r="A95" i="27" s="1"/>
  <c r="B34" i="27"/>
  <c r="A64" i="27" s="1"/>
  <c r="A124" i="27" s="1"/>
  <c r="A34" i="27"/>
  <c r="A94" i="27" s="1"/>
  <c r="B33" i="27"/>
  <c r="A63" i="27" s="1"/>
  <c r="A123" i="27" s="1"/>
  <c r="A33" i="27"/>
  <c r="A93" i="27" s="1"/>
  <c r="B32" i="27"/>
  <c r="A62" i="27" s="1"/>
  <c r="A122" i="27" s="1"/>
  <c r="A32" i="27"/>
  <c r="A92" i="27" s="1"/>
  <c r="B31" i="27"/>
  <c r="A61" i="27" s="1"/>
  <c r="A121" i="27" s="1"/>
  <c r="A31" i="27"/>
  <c r="A91" i="27" s="1"/>
  <c r="B30" i="27"/>
  <c r="A60" i="27" s="1"/>
  <c r="A120" i="27" s="1"/>
  <c r="A30" i="27"/>
  <c r="A90" i="27" s="1"/>
  <c r="B29" i="27"/>
  <c r="A59" i="27" s="1"/>
  <c r="A119" i="27" s="1"/>
  <c r="A29" i="27"/>
  <c r="A89" i="27" s="1"/>
  <c r="B28" i="27"/>
  <c r="A58" i="27" s="1"/>
  <c r="A118" i="27" s="1"/>
  <c r="A28" i="27"/>
  <c r="A88" i="27" s="1"/>
  <c r="B27" i="27"/>
  <c r="A57" i="27" s="1"/>
  <c r="A117" i="27" s="1"/>
  <c r="A27" i="27"/>
  <c r="A87" i="27" s="1"/>
  <c r="B26" i="27"/>
  <c r="A56" i="27" s="1"/>
  <c r="A116" i="27" s="1"/>
  <c r="A26" i="27"/>
  <c r="A86" i="27" s="1"/>
  <c r="B25" i="27"/>
  <c r="A55" i="27" s="1"/>
  <c r="A115" i="27" s="1"/>
  <c r="A25" i="27"/>
  <c r="A85" i="27" s="1"/>
  <c r="B24" i="27"/>
  <c r="A54" i="27" s="1"/>
  <c r="A114" i="27" s="1"/>
  <c r="A24" i="27"/>
  <c r="A84" i="27" s="1"/>
  <c r="B23" i="27"/>
  <c r="A53" i="27" s="1"/>
  <c r="A113" i="27" s="1"/>
  <c r="A23" i="27"/>
  <c r="A83" i="27" s="1"/>
  <c r="B22" i="27"/>
  <c r="A52" i="27" s="1"/>
  <c r="A112" i="27" s="1"/>
  <c r="A22" i="27"/>
  <c r="A82" i="27" s="1"/>
  <c r="B21" i="27"/>
  <c r="A51" i="27" s="1"/>
  <c r="A111" i="27" s="1"/>
  <c r="A21" i="27"/>
  <c r="A81" i="27" s="1"/>
  <c r="B20" i="27"/>
  <c r="A50" i="27" s="1"/>
  <c r="A110" i="27" s="1"/>
  <c r="A20" i="27"/>
  <c r="A80" i="27" s="1"/>
  <c r="B19" i="27"/>
  <c r="A49" i="27" s="1"/>
  <c r="A109" i="27" s="1"/>
  <c r="A19" i="27"/>
  <c r="A79" i="27" s="1"/>
  <c r="B18" i="27"/>
  <c r="A48" i="27" s="1"/>
  <c r="A108" i="27" s="1"/>
  <c r="A18" i="27"/>
  <c r="A78" i="27" s="1"/>
  <c r="B17" i="27"/>
  <c r="A47" i="27" s="1"/>
  <c r="A107" i="27" s="1"/>
  <c r="A17" i="27"/>
  <c r="A77" i="27" s="1"/>
  <c r="B16" i="27"/>
  <c r="A46" i="27" s="1"/>
  <c r="A106" i="27" s="1"/>
  <c r="A16" i="27"/>
  <c r="A76" i="27" s="1"/>
  <c r="B15" i="27"/>
  <c r="A45" i="27" s="1"/>
  <c r="A15" i="27"/>
  <c r="A75" i="27" s="1"/>
  <c r="S10" i="27"/>
  <c r="S9" i="27"/>
  <c r="S8" i="27"/>
  <c r="S7" i="27"/>
  <c r="S6" i="27"/>
  <c r="S5" i="27"/>
  <c r="S4" i="27"/>
  <c r="S3" i="27"/>
  <c r="B42" i="26"/>
  <c r="A72" i="26" s="1"/>
  <c r="A132" i="26" s="1"/>
  <c r="A42" i="26"/>
  <c r="A102" i="26" s="1"/>
  <c r="B41" i="26"/>
  <c r="A71" i="26" s="1"/>
  <c r="A131" i="26" s="1"/>
  <c r="A41" i="26"/>
  <c r="A101" i="26" s="1"/>
  <c r="B40" i="26"/>
  <c r="A70" i="26" s="1"/>
  <c r="A130" i="26" s="1"/>
  <c r="A40" i="26"/>
  <c r="A100" i="26" s="1"/>
  <c r="B39" i="26"/>
  <c r="A69" i="26" s="1"/>
  <c r="A129" i="26" s="1"/>
  <c r="A39" i="26"/>
  <c r="A99" i="26" s="1"/>
  <c r="B38" i="26"/>
  <c r="A68" i="26" s="1"/>
  <c r="A128" i="26" s="1"/>
  <c r="A38" i="26"/>
  <c r="A98" i="26" s="1"/>
  <c r="B37" i="26"/>
  <c r="A67" i="26" s="1"/>
  <c r="A127" i="26" s="1"/>
  <c r="A37" i="26"/>
  <c r="A97" i="26" s="1"/>
  <c r="B36" i="26"/>
  <c r="A66" i="26" s="1"/>
  <c r="A126" i="26" s="1"/>
  <c r="A36" i="26"/>
  <c r="A96" i="26" s="1"/>
  <c r="B35" i="26"/>
  <c r="A65" i="26" s="1"/>
  <c r="A125" i="26" s="1"/>
  <c r="A35" i="26"/>
  <c r="A95" i="26" s="1"/>
  <c r="B34" i="26"/>
  <c r="A64" i="26" s="1"/>
  <c r="A124" i="26" s="1"/>
  <c r="A34" i="26"/>
  <c r="A94" i="26" s="1"/>
  <c r="B33" i="26"/>
  <c r="A63" i="26" s="1"/>
  <c r="A123" i="26" s="1"/>
  <c r="A33" i="26"/>
  <c r="A93" i="26" s="1"/>
  <c r="B32" i="26"/>
  <c r="A62" i="26" s="1"/>
  <c r="A122" i="26" s="1"/>
  <c r="A32" i="26"/>
  <c r="A92" i="26" s="1"/>
  <c r="B31" i="26"/>
  <c r="A61" i="26" s="1"/>
  <c r="A121" i="26" s="1"/>
  <c r="A31" i="26"/>
  <c r="A91" i="26" s="1"/>
  <c r="B30" i="26"/>
  <c r="A60" i="26" s="1"/>
  <c r="A120" i="26" s="1"/>
  <c r="A30" i="26"/>
  <c r="A90" i="26" s="1"/>
  <c r="B29" i="26"/>
  <c r="A59" i="26" s="1"/>
  <c r="A119" i="26" s="1"/>
  <c r="A29" i="26"/>
  <c r="A89" i="26" s="1"/>
  <c r="B28" i="26"/>
  <c r="A58" i="26" s="1"/>
  <c r="A118" i="26" s="1"/>
  <c r="A28" i="26"/>
  <c r="A88" i="26" s="1"/>
  <c r="B27" i="26"/>
  <c r="A57" i="26" s="1"/>
  <c r="A117" i="26" s="1"/>
  <c r="A27" i="26"/>
  <c r="A87" i="26" s="1"/>
  <c r="B26" i="26"/>
  <c r="A56" i="26" s="1"/>
  <c r="A116" i="26" s="1"/>
  <c r="A26" i="26"/>
  <c r="A86" i="26" s="1"/>
  <c r="B25" i="26"/>
  <c r="A55" i="26" s="1"/>
  <c r="A115" i="26" s="1"/>
  <c r="A25" i="26"/>
  <c r="A85" i="26" s="1"/>
  <c r="B24" i="26"/>
  <c r="A54" i="26" s="1"/>
  <c r="A114" i="26" s="1"/>
  <c r="A24" i="26"/>
  <c r="A84" i="26" s="1"/>
  <c r="B23" i="26"/>
  <c r="A53" i="26" s="1"/>
  <c r="A113" i="26" s="1"/>
  <c r="A23" i="26"/>
  <c r="A83" i="26" s="1"/>
  <c r="B22" i="26"/>
  <c r="A52" i="26" s="1"/>
  <c r="A112" i="26" s="1"/>
  <c r="A22" i="26"/>
  <c r="A82" i="26" s="1"/>
  <c r="B21" i="26"/>
  <c r="A51" i="26" s="1"/>
  <c r="A111" i="26" s="1"/>
  <c r="A21" i="26"/>
  <c r="A81" i="26" s="1"/>
  <c r="B20" i="26"/>
  <c r="A50" i="26" s="1"/>
  <c r="A110" i="26" s="1"/>
  <c r="A20" i="26"/>
  <c r="A80" i="26" s="1"/>
  <c r="B19" i="26"/>
  <c r="A49" i="26" s="1"/>
  <c r="A109" i="26" s="1"/>
  <c r="A19" i="26"/>
  <c r="A79" i="26" s="1"/>
  <c r="B18" i="26"/>
  <c r="A48" i="26" s="1"/>
  <c r="A108" i="26" s="1"/>
  <c r="A18" i="26"/>
  <c r="A78" i="26" s="1"/>
  <c r="B17" i="26"/>
  <c r="A47" i="26" s="1"/>
  <c r="A107" i="26" s="1"/>
  <c r="A17" i="26"/>
  <c r="A77" i="26" s="1"/>
  <c r="B16" i="26"/>
  <c r="A46" i="26" s="1"/>
  <c r="A106" i="26" s="1"/>
  <c r="A16" i="26"/>
  <c r="A76" i="26" s="1"/>
  <c r="B15" i="26"/>
  <c r="A45" i="26" s="1"/>
  <c r="A15" i="26"/>
  <c r="A75" i="26" s="1"/>
  <c r="S10" i="26"/>
  <c r="S9" i="26"/>
  <c r="S8" i="26"/>
  <c r="S7" i="26"/>
  <c r="S6" i="26"/>
  <c r="S5" i="26"/>
  <c r="S4" i="26"/>
  <c r="S3" i="26"/>
  <c r="B42" i="25"/>
  <c r="A72" i="25" s="1"/>
  <c r="A132" i="25" s="1"/>
  <c r="A42" i="25"/>
  <c r="A102" i="25" s="1"/>
  <c r="B41" i="25"/>
  <c r="A71" i="25" s="1"/>
  <c r="A131" i="25" s="1"/>
  <c r="A41" i="25"/>
  <c r="A101" i="25" s="1"/>
  <c r="B40" i="25"/>
  <c r="A70" i="25" s="1"/>
  <c r="A130" i="25" s="1"/>
  <c r="A40" i="25"/>
  <c r="A100" i="25" s="1"/>
  <c r="B39" i="25"/>
  <c r="A69" i="25" s="1"/>
  <c r="A129" i="25" s="1"/>
  <c r="A39" i="25"/>
  <c r="A99" i="25" s="1"/>
  <c r="B38" i="25"/>
  <c r="A68" i="25" s="1"/>
  <c r="A128" i="25" s="1"/>
  <c r="A38" i="25"/>
  <c r="A98" i="25" s="1"/>
  <c r="B37" i="25"/>
  <c r="A67" i="25" s="1"/>
  <c r="A127" i="25" s="1"/>
  <c r="A37" i="25"/>
  <c r="A97" i="25" s="1"/>
  <c r="B36" i="25"/>
  <c r="A66" i="25" s="1"/>
  <c r="A126" i="25" s="1"/>
  <c r="A36" i="25"/>
  <c r="A96" i="25" s="1"/>
  <c r="B35" i="25"/>
  <c r="A65" i="25" s="1"/>
  <c r="A125" i="25" s="1"/>
  <c r="A35" i="25"/>
  <c r="A95" i="25" s="1"/>
  <c r="B34" i="25"/>
  <c r="A64" i="25" s="1"/>
  <c r="A124" i="25" s="1"/>
  <c r="A34" i="25"/>
  <c r="A94" i="25" s="1"/>
  <c r="B33" i="25"/>
  <c r="A63" i="25" s="1"/>
  <c r="A123" i="25" s="1"/>
  <c r="A33" i="25"/>
  <c r="A93" i="25" s="1"/>
  <c r="B32" i="25"/>
  <c r="A62" i="25" s="1"/>
  <c r="A122" i="25" s="1"/>
  <c r="A32" i="25"/>
  <c r="A92" i="25" s="1"/>
  <c r="B31" i="25"/>
  <c r="A61" i="25" s="1"/>
  <c r="A121" i="25" s="1"/>
  <c r="A31" i="25"/>
  <c r="A91" i="25" s="1"/>
  <c r="B30" i="25"/>
  <c r="A60" i="25" s="1"/>
  <c r="A120" i="25" s="1"/>
  <c r="A30" i="25"/>
  <c r="A90" i="25" s="1"/>
  <c r="B29" i="25"/>
  <c r="A59" i="25" s="1"/>
  <c r="A119" i="25" s="1"/>
  <c r="A29" i="25"/>
  <c r="A89" i="25" s="1"/>
  <c r="B28" i="25"/>
  <c r="A58" i="25" s="1"/>
  <c r="A118" i="25" s="1"/>
  <c r="A28" i="25"/>
  <c r="A88" i="25" s="1"/>
  <c r="B27" i="25"/>
  <c r="A57" i="25" s="1"/>
  <c r="A117" i="25" s="1"/>
  <c r="A27" i="25"/>
  <c r="A87" i="25" s="1"/>
  <c r="B26" i="25"/>
  <c r="A56" i="25" s="1"/>
  <c r="A116" i="25" s="1"/>
  <c r="A26" i="25"/>
  <c r="A86" i="25" s="1"/>
  <c r="B25" i="25"/>
  <c r="A55" i="25" s="1"/>
  <c r="A115" i="25" s="1"/>
  <c r="A25" i="25"/>
  <c r="A85" i="25" s="1"/>
  <c r="B24" i="25"/>
  <c r="A54" i="25" s="1"/>
  <c r="A114" i="25" s="1"/>
  <c r="A24" i="25"/>
  <c r="A84" i="25" s="1"/>
  <c r="B23" i="25"/>
  <c r="A53" i="25" s="1"/>
  <c r="A113" i="25" s="1"/>
  <c r="A23" i="25"/>
  <c r="A83" i="25" s="1"/>
  <c r="B22" i="25"/>
  <c r="A52" i="25" s="1"/>
  <c r="A112" i="25" s="1"/>
  <c r="A22" i="25"/>
  <c r="A82" i="25" s="1"/>
  <c r="B21" i="25"/>
  <c r="A51" i="25" s="1"/>
  <c r="A111" i="25" s="1"/>
  <c r="A21" i="25"/>
  <c r="A81" i="25" s="1"/>
  <c r="B20" i="25"/>
  <c r="A50" i="25" s="1"/>
  <c r="A110" i="25" s="1"/>
  <c r="A20" i="25"/>
  <c r="A80" i="25" s="1"/>
  <c r="B19" i="25"/>
  <c r="A49" i="25" s="1"/>
  <c r="A109" i="25" s="1"/>
  <c r="A19" i="25"/>
  <c r="A79" i="25" s="1"/>
  <c r="B18" i="25"/>
  <c r="A48" i="25" s="1"/>
  <c r="A108" i="25" s="1"/>
  <c r="A18" i="25"/>
  <c r="A78" i="25" s="1"/>
  <c r="B17" i="25"/>
  <c r="A47" i="25" s="1"/>
  <c r="A107" i="25" s="1"/>
  <c r="A17" i="25"/>
  <c r="A77" i="25" s="1"/>
  <c r="B16" i="25"/>
  <c r="A46" i="25" s="1"/>
  <c r="A106" i="25" s="1"/>
  <c r="A16" i="25"/>
  <c r="A76" i="25" s="1"/>
  <c r="B15" i="25"/>
  <c r="A45" i="25" s="1"/>
  <c r="A15" i="25"/>
  <c r="A75" i="25" s="1"/>
  <c r="S10" i="25"/>
  <c r="S9" i="25"/>
  <c r="S8" i="25"/>
  <c r="S7" i="25"/>
  <c r="S6" i="25"/>
  <c r="S5" i="25"/>
  <c r="S4" i="25"/>
  <c r="S3" i="25"/>
  <c r="C51" i="5"/>
  <c r="C111" i="5" s="1"/>
  <c r="C38" i="5"/>
  <c r="C98" i="5" s="1"/>
  <c r="C37" i="5"/>
  <c r="C97" i="5" s="1"/>
  <c r="D32" i="5"/>
  <c r="D92" i="5" s="1"/>
  <c r="C29" i="5"/>
  <c r="D59" i="5" s="1"/>
  <c r="D119" i="5" s="1"/>
  <c r="D22" i="5"/>
  <c r="C52" i="5" s="1"/>
  <c r="C112" i="5" s="1"/>
  <c r="C20" i="5"/>
  <c r="C80" i="5" s="1"/>
  <c r="D15" i="5"/>
  <c r="C45" i="5" s="1"/>
  <c r="C105" i="5" s="1"/>
  <c r="C39" i="5"/>
  <c r="D69" i="5" s="1"/>
  <c r="D129" i="5" s="1"/>
  <c r="D36" i="5"/>
  <c r="D96" i="5" s="1"/>
  <c r="D33" i="5"/>
  <c r="C63" i="5" s="1"/>
  <c r="C123" i="5" s="1"/>
  <c r="C26" i="5"/>
  <c r="C86" i="5" s="1"/>
  <c r="C22" i="5"/>
  <c r="C82" i="5" s="1"/>
  <c r="D19" i="5"/>
  <c r="C49" i="5" s="1"/>
  <c r="C109" i="5" s="1"/>
  <c r="D16" i="5"/>
  <c r="D76" i="5" s="1"/>
  <c r="C41" i="5"/>
  <c r="C101" i="5" s="1"/>
  <c r="D34" i="5"/>
  <c r="C64" i="5" s="1"/>
  <c r="C124" i="5" s="1"/>
  <c r="C33" i="5"/>
  <c r="C93" i="5" s="1"/>
  <c r="C27" i="5"/>
  <c r="D57" i="5" s="1"/>
  <c r="D117" i="5" s="1"/>
  <c r="C23" i="5"/>
  <c r="D53" i="5" s="1"/>
  <c r="D113" i="5" s="1"/>
  <c r="D20" i="5"/>
  <c r="D80" i="5" s="1"/>
  <c r="D14" i="5"/>
  <c r="C44" i="5" s="1"/>
  <c r="C104" i="5" s="1"/>
  <c r="D40" i="5"/>
  <c r="D100" i="5" s="1"/>
  <c r="D35" i="5"/>
  <c r="C65" i="5" s="1"/>
  <c r="C125" i="5" s="1"/>
  <c r="C32" i="5"/>
  <c r="C92" i="5" s="1"/>
  <c r="D26" i="5"/>
  <c r="C56" i="5" s="1"/>
  <c r="C116" i="5" s="1"/>
  <c r="C25" i="5"/>
  <c r="C85" i="5" s="1"/>
  <c r="D21" i="5"/>
  <c r="D81" i="5" s="1"/>
  <c r="C14" i="5"/>
  <c r="C74" i="5" s="1"/>
  <c r="D41" i="5"/>
  <c r="D101" i="5" s="1"/>
  <c r="C35" i="5"/>
  <c r="D65" i="5" s="1"/>
  <c r="D125" i="5" s="1"/>
  <c r="C31" i="5"/>
  <c r="D61" i="5" s="1"/>
  <c r="D121" i="5" s="1"/>
  <c r="D29" i="5"/>
  <c r="D89" i="5" s="1"/>
  <c r="C24" i="5"/>
  <c r="C84" i="5" s="1"/>
  <c r="D18" i="5"/>
  <c r="C48" i="5" s="1"/>
  <c r="C108" i="5" s="1"/>
  <c r="C16" i="5"/>
  <c r="C76" i="5" s="1"/>
  <c r="D39" i="5"/>
  <c r="C69" i="5" s="1"/>
  <c r="C129" i="5" s="1"/>
  <c r="C34" i="5"/>
  <c r="C94" i="5" s="1"/>
  <c r="D30" i="5"/>
  <c r="C60" i="5" s="1"/>
  <c r="C120" i="5" s="1"/>
  <c r="D28" i="5"/>
  <c r="D88" i="5" s="1"/>
  <c r="D25" i="5"/>
  <c r="D85" i="5" s="1"/>
  <c r="C18" i="5"/>
  <c r="C78" i="5" s="1"/>
  <c r="C15" i="5"/>
  <c r="D45" i="5" s="1"/>
  <c r="D105" i="5" s="1"/>
  <c r="D38" i="5"/>
  <c r="C68" i="5" s="1"/>
  <c r="C128" i="5" s="1"/>
  <c r="C36" i="5"/>
  <c r="C96" i="5" s="1"/>
  <c r="D31" i="5"/>
  <c r="C61" i="5" s="1"/>
  <c r="C121" i="5" s="1"/>
  <c r="C28" i="5"/>
  <c r="C88" i="5" s="1"/>
  <c r="D23" i="5"/>
  <c r="C53" i="5" s="1"/>
  <c r="C113" i="5" s="1"/>
  <c r="C21" i="5"/>
  <c r="D51" i="5" s="1"/>
  <c r="D111" i="5" s="1"/>
  <c r="C17" i="5"/>
  <c r="C77" i="5" s="1"/>
  <c r="C40" i="5"/>
  <c r="C100" i="5" s="1"/>
  <c r="D37" i="5"/>
  <c r="D97" i="5" s="1"/>
  <c r="C30" i="5"/>
  <c r="C90" i="5" s="1"/>
  <c r="D27" i="5"/>
  <c r="C57" i="5" s="1"/>
  <c r="C117" i="5" s="1"/>
  <c r="D24" i="5"/>
  <c r="D84" i="5" s="1"/>
  <c r="C19" i="5"/>
  <c r="D49" i="5" s="1"/>
  <c r="D109" i="5" s="1"/>
  <c r="D17" i="5"/>
  <c r="D77" i="5" s="1"/>
  <c r="U9" i="5"/>
  <c r="U8" i="5"/>
  <c r="U7" i="5"/>
  <c r="U6" i="5"/>
  <c r="U5" i="5"/>
  <c r="U4" i="5"/>
  <c r="U3" i="5"/>
  <c r="U2" i="5"/>
  <c r="D55" i="5" l="1"/>
  <c r="D115" i="5" s="1"/>
  <c r="D95" i="5"/>
  <c r="D83" i="5"/>
  <c r="C71" i="5"/>
  <c r="C131" i="5" s="1"/>
  <c r="D71" i="5"/>
  <c r="D131" i="5" s="1"/>
  <c r="D47" i="5"/>
  <c r="D107" i="5" s="1"/>
  <c r="D93" i="5"/>
  <c r="C67" i="5"/>
  <c r="C127" i="5" s="1"/>
  <c r="D67" i="5"/>
  <c r="D127" i="5" s="1"/>
  <c r="D91" i="5"/>
  <c r="D79" i="5"/>
  <c r="D63" i="5"/>
  <c r="D123" i="5" s="1"/>
  <c r="D87" i="5"/>
  <c r="D75" i="5"/>
  <c r="D99" i="5"/>
  <c r="C70" i="5"/>
  <c r="C130" i="5" s="1"/>
  <c r="C66" i="5"/>
  <c r="C126" i="5" s="1"/>
  <c r="C62" i="5"/>
  <c r="C122" i="5" s="1"/>
  <c r="C58" i="5"/>
  <c r="C118" i="5" s="1"/>
  <c r="C54" i="5"/>
  <c r="C114" i="5" s="1"/>
  <c r="C50" i="5"/>
  <c r="C110" i="5" s="1"/>
  <c r="C46" i="5"/>
  <c r="C106" i="5" s="1"/>
  <c r="D70" i="5"/>
  <c r="D130" i="5" s="1"/>
  <c r="D66" i="5"/>
  <c r="D126" i="5" s="1"/>
  <c r="D62" i="5"/>
  <c r="D122" i="5" s="1"/>
  <c r="D58" i="5"/>
  <c r="D118" i="5" s="1"/>
  <c r="D54" i="5"/>
  <c r="D114" i="5" s="1"/>
  <c r="D50" i="5"/>
  <c r="D110" i="5" s="1"/>
  <c r="D46" i="5"/>
  <c r="D106" i="5" s="1"/>
  <c r="C99" i="5"/>
  <c r="C95" i="5"/>
  <c r="C91" i="5"/>
  <c r="C89" i="5"/>
  <c r="C87" i="5"/>
  <c r="C83" i="5"/>
  <c r="C81" i="5"/>
  <c r="C79" i="5"/>
  <c r="C75" i="5"/>
  <c r="C55" i="5"/>
  <c r="C115" i="5" s="1"/>
  <c r="C47" i="5"/>
  <c r="C107" i="5" s="1"/>
  <c r="D98" i="5"/>
  <c r="D94" i="5"/>
  <c r="D90" i="5"/>
  <c r="D86" i="5"/>
  <c r="D82" i="5"/>
  <c r="D78" i="5"/>
  <c r="D74" i="5"/>
  <c r="C59" i="5"/>
  <c r="C119" i="5" s="1"/>
  <c r="D68" i="5"/>
  <c r="D128" i="5" s="1"/>
  <c r="D64" i="5"/>
  <c r="D124" i="5" s="1"/>
  <c r="D60" i="5"/>
  <c r="D120" i="5" s="1"/>
  <c r="D56" i="5"/>
  <c r="D116" i="5" s="1"/>
  <c r="D52" i="5"/>
  <c r="D112" i="5" s="1"/>
  <c r="D48" i="5"/>
  <c r="D108" i="5" s="1"/>
  <c r="D44" i="5"/>
  <c r="D104" i="5" s="1"/>
  <c r="A105" i="27"/>
  <c r="B45" i="27"/>
  <c r="B105" i="27" s="1"/>
  <c r="B46" i="27"/>
  <c r="B106" i="27" s="1"/>
  <c r="B47" i="27"/>
  <c r="B107" i="27" s="1"/>
  <c r="B48" i="27"/>
  <c r="B108" i="27" s="1"/>
  <c r="B49" i="27"/>
  <c r="B109" i="27" s="1"/>
  <c r="B50" i="27"/>
  <c r="B110" i="27" s="1"/>
  <c r="B51" i="27"/>
  <c r="B111" i="27" s="1"/>
  <c r="B52" i="27"/>
  <c r="B112" i="27" s="1"/>
  <c r="B53" i="27"/>
  <c r="B113" i="27" s="1"/>
  <c r="B54" i="27"/>
  <c r="B114" i="27" s="1"/>
  <c r="B55" i="27"/>
  <c r="B115" i="27" s="1"/>
  <c r="B56" i="27"/>
  <c r="B116" i="27" s="1"/>
  <c r="B57" i="27"/>
  <c r="B117" i="27" s="1"/>
  <c r="B58" i="27"/>
  <c r="B118" i="27" s="1"/>
  <c r="B59" i="27"/>
  <c r="B119" i="27" s="1"/>
  <c r="B60" i="27"/>
  <c r="B120" i="27" s="1"/>
  <c r="B61" i="27"/>
  <c r="B121" i="27" s="1"/>
  <c r="B62" i="27"/>
  <c r="B122" i="27" s="1"/>
  <c r="B63" i="27"/>
  <c r="B123" i="27" s="1"/>
  <c r="B64" i="27"/>
  <c r="B124" i="27" s="1"/>
  <c r="B65" i="27"/>
  <c r="B125" i="27" s="1"/>
  <c r="B66" i="27"/>
  <c r="B126" i="27" s="1"/>
  <c r="B67" i="27"/>
  <c r="B127" i="27" s="1"/>
  <c r="B68" i="27"/>
  <c r="B128" i="27" s="1"/>
  <c r="B69" i="27"/>
  <c r="B129" i="27" s="1"/>
  <c r="B70" i="27"/>
  <c r="B130" i="27" s="1"/>
  <c r="B71" i="27"/>
  <c r="B131" i="27" s="1"/>
  <c r="B72" i="27"/>
  <c r="B132" i="27" s="1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A105" i="26"/>
  <c r="B45" i="26"/>
  <c r="B105" i="26" s="1"/>
  <c r="B46" i="26"/>
  <c r="B106" i="26" s="1"/>
  <c r="B47" i="26"/>
  <c r="B107" i="26" s="1"/>
  <c r="B48" i="26"/>
  <c r="B108" i="26" s="1"/>
  <c r="B49" i="26"/>
  <c r="B109" i="26" s="1"/>
  <c r="B50" i="26"/>
  <c r="B110" i="26" s="1"/>
  <c r="B51" i="26"/>
  <c r="B111" i="26" s="1"/>
  <c r="B52" i="26"/>
  <c r="B112" i="26" s="1"/>
  <c r="B53" i="26"/>
  <c r="B113" i="26" s="1"/>
  <c r="B54" i="26"/>
  <c r="B114" i="26" s="1"/>
  <c r="B55" i="26"/>
  <c r="B115" i="26" s="1"/>
  <c r="B56" i="26"/>
  <c r="B116" i="26" s="1"/>
  <c r="B57" i="26"/>
  <c r="B117" i="26" s="1"/>
  <c r="B58" i="26"/>
  <c r="B118" i="26" s="1"/>
  <c r="B59" i="26"/>
  <c r="B119" i="26" s="1"/>
  <c r="B60" i="26"/>
  <c r="B120" i="26" s="1"/>
  <c r="B61" i="26"/>
  <c r="B121" i="26" s="1"/>
  <c r="B62" i="26"/>
  <c r="B122" i="26" s="1"/>
  <c r="B63" i="26"/>
  <c r="B123" i="26" s="1"/>
  <c r="B64" i="26"/>
  <c r="B124" i="26" s="1"/>
  <c r="B65" i="26"/>
  <c r="B125" i="26" s="1"/>
  <c r="B66" i="26"/>
  <c r="B126" i="26" s="1"/>
  <c r="B67" i="26"/>
  <c r="B127" i="26" s="1"/>
  <c r="B68" i="26"/>
  <c r="B128" i="26" s="1"/>
  <c r="B69" i="26"/>
  <c r="B129" i="26" s="1"/>
  <c r="B70" i="26"/>
  <c r="B130" i="26" s="1"/>
  <c r="B71" i="26"/>
  <c r="B131" i="26" s="1"/>
  <c r="B72" i="26"/>
  <c r="B132" i="26" s="1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A105" i="25"/>
  <c r="B45" i="25"/>
  <c r="B105" i="25" s="1"/>
  <c r="B46" i="25"/>
  <c r="B106" i="25" s="1"/>
  <c r="B47" i="25"/>
  <c r="B107" i="25" s="1"/>
  <c r="B48" i="25"/>
  <c r="B108" i="25" s="1"/>
  <c r="B49" i="25"/>
  <c r="B109" i="25" s="1"/>
  <c r="B50" i="25"/>
  <c r="B110" i="25" s="1"/>
  <c r="B51" i="25"/>
  <c r="B111" i="25" s="1"/>
  <c r="B52" i="25"/>
  <c r="B112" i="25" s="1"/>
  <c r="B53" i="25"/>
  <c r="B113" i="25" s="1"/>
  <c r="B54" i="25"/>
  <c r="B114" i="25" s="1"/>
  <c r="B55" i="25"/>
  <c r="B115" i="25" s="1"/>
  <c r="B56" i="25"/>
  <c r="B116" i="25" s="1"/>
  <c r="B57" i="25"/>
  <c r="B117" i="25" s="1"/>
  <c r="B58" i="25"/>
  <c r="B118" i="25" s="1"/>
  <c r="B59" i="25"/>
  <c r="B119" i="25" s="1"/>
  <c r="B60" i="25"/>
  <c r="B120" i="25" s="1"/>
  <c r="B61" i="25"/>
  <c r="B121" i="25" s="1"/>
  <c r="B62" i="25"/>
  <c r="B122" i="25" s="1"/>
  <c r="B63" i="25"/>
  <c r="B123" i="25" s="1"/>
  <c r="B64" i="25"/>
  <c r="B124" i="25" s="1"/>
  <c r="B65" i="25"/>
  <c r="B125" i="25" s="1"/>
  <c r="B66" i="25"/>
  <c r="B126" i="25" s="1"/>
  <c r="B67" i="25"/>
  <c r="B127" i="25" s="1"/>
  <c r="B68" i="25"/>
  <c r="B128" i="25" s="1"/>
  <c r="B69" i="25"/>
  <c r="B129" i="25" s="1"/>
  <c r="B70" i="25"/>
  <c r="B130" i="25" s="1"/>
  <c r="B71" i="25"/>
  <c r="B131" i="25" s="1"/>
  <c r="B72" i="25"/>
  <c r="B132" i="25" s="1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Y5" i="5" a="1"/>
  <c r="Y5" i="5" s="1"/>
  <c r="W9" i="5" l="1" a="1"/>
  <c r="W9" i="5" s="1"/>
  <c r="AA5" i="5"/>
  <c r="Z7" i="5"/>
  <c r="Z2" i="5"/>
  <c r="X3" i="5" a="1"/>
  <c r="X3" i="5" s="1"/>
  <c r="Y8" i="5" a="1"/>
  <c r="Y8" i="5" s="1"/>
  <c r="X7" i="5" a="1"/>
  <c r="X7" i="5" s="1"/>
  <c r="X8" i="5" a="1"/>
  <c r="X8" i="5" s="1"/>
  <c r="Z4" i="5"/>
  <c r="Z3" i="5"/>
  <c r="X2" i="5" a="1"/>
  <c r="X2" i="5" s="1"/>
  <c r="Y2" i="5" a="1"/>
  <c r="Y2" i="5" s="1"/>
  <c r="V8" i="5" a="1"/>
  <c r="V8" i="5" s="1"/>
  <c r="V3" i="5" a="1"/>
  <c r="V3" i="5" s="1"/>
  <c r="AA6" i="5"/>
  <c r="AA7" i="5"/>
  <c r="AB7" i="5" s="1"/>
  <c r="Y6" i="5" a="1"/>
  <c r="Y6" i="5" s="1"/>
  <c r="W4" i="5" a="1"/>
  <c r="W4" i="5" s="1"/>
  <c r="AA2" i="5"/>
  <c r="Y7" i="5" a="1"/>
  <c r="Y7" i="5" s="1"/>
  <c r="W8" i="5" a="1"/>
  <c r="W8" i="5" s="1"/>
  <c r="AA8" i="5"/>
  <c r="Z8" i="5"/>
  <c r="AB8" i="5" s="1"/>
  <c r="Z9" i="5"/>
  <c r="V4" i="5" a="1"/>
  <c r="V4" i="5" s="1"/>
  <c r="V2" i="5" a="1"/>
  <c r="V2" i="5" s="1"/>
  <c r="W7" i="5" a="1"/>
  <c r="W7" i="5" s="1"/>
  <c r="W5" i="5" a="1"/>
  <c r="W5" i="5" s="1"/>
  <c r="Y4" i="5" a="1"/>
  <c r="Y4" i="5" s="1"/>
  <c r="X6" i="5" a="1"/>
  <c r="X6" i="5" s="1"/>
  <c r="W3" i="5" a="1"/>
  <c r="W3" i="5" s="1"/>
  <c r="X9" i="5" a="1"/>
  <c r="X9" i="5" s="1"/>
  <c r="V6" i="5" a="1"/>
  <c r="V6" i="5" s="1"/>
  <c r="V5" i="5" a="1"/>
  <c r="V5" i="5" s="1"/>
  <c r="W6" i="5" a="1"/>
  <c r="W6" i="5" s="1"/>
  <c r="AC6" i="5" s="1"/>
  <c r="Z5" i="5"/>
  <c r="AB5" i="5" s="1"/>
  <c r="AA3" i="5"/>
  <c r="AB3" i="5" s="1"/>
  <c r="Z6" i="5"/>
  <c r="X5" i="5" a="1"/>
  <c r="X5" i="5" s="1"/>
  <c r="AA4" i="5"/>
  <c r="AB4" i="5" s="1"/>
  <c r="Y3" i="5" a="1"/>
  <c r="Y3" i="5" s="1"/>
  <c r="W2" i="5" a="1"/>
  <c r="W2" i="5" s="1"/>
  <c r="X4" i="5" a="1"/>
  <c r="X4" i="5" s="1"/>
  <c r="AC4" i="5" s="1"/>
  <c r="AA9" i="5"/>
  <c r="AB9" i="5" s="1"/>
  <c r="Y9" i="5" a="1"/>
  <c r="Y9" i="5" s="1"/>
  <c r="V7" i="5" a="1"/>
  <c r="V7" i="5" s="1"/>
  <c r="V9" i="5" a="1"/>
  <c r="V9" i="5" s="1"/>
  <c r="X10" i="27"/>
  <c r="Y9" i="27"/>
  <c r="Y5" i="27"/>
  <c r="Y10" i="27"/>
  <c r="Y6" i="27"/>
  <c r="U3" i="27" a="1"/>
  <c r="U3" i="27" s="1"/>
  <c r="X3" i="27"/>
  <c r="W4" i="27" a="1"/>
  <c r="W4" i="27" s="1"/>
  <c r="U5" i="27" a="1"/>
  <c r="U5" i="27" s="1"/>
  <c r="X5" i="27"/>
  <c r="V6" i="27" a="1"/>
  <c r="V6" i="27" s="1"/>
  <c r="U7" i="27" a="1"/>
  <c r="U7" i="27" s="1"/>
  <c r="X7" i="27"/>
  <c r="W8" i="27" a="1"/>
  <c r="W8" i="27" s="1"/>
  <c r="U9" i="27" a="1"/>
  <c r="U9" i="27" s="1"/>
  <c r="X9" i="27"/>
  <c r="T3" i="27" a="1"/>
  <c r="T3" i="27" s="1"/>
  <c r="T4" i="27" a="1"/>
  <c r="T4" i="27" s="1"/>
  <c r="T5" i="27" a="1"/>
  <c r="T5" i="27" s="1"/>
  <c r="T6" i="27" a="1"/>
  <c r="T6" i="27" s="1"/>
  <c r="T7" i="27" a="1"/>
  <c r="T7" i="27" s="1"/>
  <c r="T8" i="27" a="1"/>
  <c r="T8" i="27" s="1"/>
  <c r="T9" i="27" a="1"/>
  <c r="T9" i="27" s="1"/>
  <c r="T10" i="27" a="1"/>
  <c r="T10" i="27" s="1"/>
  <c r="W10" i="27" a="1"/>
  <c r="W10" i="27" s="1"/>
  <c r="Y7" i="27"/>
  <c r="Y3" i="27"/>
  <c r="Y8" i="27"/>
  <c r="Y4" i="27"/>
  <c r="W3" i="27" a="1"/>
  <c r="W3" i="27" s="1"/>
  <c r="U4" i="27" a="1"/>
  <c r="U4" i="27" s="1"/>
  <c r="X4" i="27"/>
  <c r="W5" i="27" a="1"/>
  <c r="W5" i="27" s="1"/>
  <c r="U6" i="27" a="1"/>
  <c r="U6" i="27" s="1"/>
  <c r="X6" i="27"/>
  <c r="W7" i="27" a="1"/>
  <c r="W7" i="27" s="1"/>
  <c r="U8" i="27" a="1"/>
  <c r="U8" i="27" s="1"/>
  <c r="X8" i="27"/>
  <c r="W9" i="27" a="1"/>
  <c r="W9" i="27" s="1"/>
  <c r="U10" i="27" a="1"/>
  <c r="U10" i="27" s="1"/>
  <c r="V3" i="27" a="1"/>
  <c r="V3" i="27" s="1"/>
  <c r="V4" i="27" a="1"/>
  <c r="V4" i="27" s="1"/>
  <c r="V5" i="27" a="1"/>
  <c r="V5" i="27" s="1"/>
  <c r="W6" i="27" a="1"/>
  <c r="W6" i="27" s="1"/>
  <c r="V7" i="27" a="1"/>
  <c r="V7" i="27" s="1"/>
  <c r="V8" i="27" a="1"/>
  <c r="V8" i="27" s="1"/>
  <c r="V9" i="27" a="1"/>
  <c r="V9" i="27" s="1"/>
  <c r="V10" i="27" a="1"/>
  <c r="V10" i="27" s="1"/>
  <c r="X10" i="26"/>
  <c r="Y9" i="26"/>
  <c r="Y5" i="26"/>
  <c r="Y10" i="26"/>
  <c r="Y6" i="26"/>
  <c r="U3" i="26" a="1"/>
  <c r="U3" i="26" s="1"/>
  <c r="T4" i="26" a="1"/>
  <c r="T4" i="26" s="1"/>
  <c r="X4" i="26"/>
  <c r="W5" i="26" a="1"/>
  <c r="W5" i="26" s="1"/>
  <c r="U6" i="26" a="1"/>
  <c r="U6" i="26" s="1"/>
  <c r="T7" i="26" a="1"/>
  <c r="T7" i="26" s="1"/>
  <c r="X7" i="26"/>
  <c r="V8" i="26" a="1"/>
  <c r="V8" i="26" s="1"/>
  <c r="X8" i="26"/>
  <c r="U9" i="26" a="1"/>
  <c r="U9" i="26" s="1"/>
  <c r="X9" i="26"/>
  <c r="T3" i="26" a="1"/>
  <c r="T3" i="26" s="1"/>
  <c r="X3" i="26"/>
  <c r="W4" i="26" a="1"/>
  <c r="W4" i="26" s="1"/>
  <c r="V5" i="26" a="1"/>
  <c r="V5" i="26" s="1"/>
  <c r="V6" i="26" a="1"/>
  <c r="V6" i="26" s="1"/>
  <c r="U7" i="26" a="1"/>
  <c r="U7" i="26" s="1"/>
  <c r="T8" i="26" a="1"/>
  <c r="T8" i="26" s="1"/>
  <c r="T10" i="26" a="1"/>
  <c r="T10" i="26" s="1"/>
  <c r="W10" i="26" a="1"/>
  <c r="W10" i="26" s="1"/>
  <c r="Y7" i="26"/>
  <c r="Y3" i="26"/>
  <c r="Y8" i="26"/>
  <c r="Y4" i="26"/>
  <c r="W3" i="26" a="1"/>
  <c r="W3" i="26" s="1"/>
  <c r="V4" i="26" a="1"/>
  <c r="V4" i="26" s="1"/>
  <c r="U5" i="26" a="1"/>
  <c r="U5" i="26" s="1"/>
  <c r="X5" i="26"/>
  <c r="W6" i="26" a="1"/>
  <c r="W6" i="26" s="1"/>
  <c r="V7" i="26" a="1"/>
  <c r="V7" i="26" s="1"/>
  <c r="U8" i="26" a="1"/>
  <c r="U8" i="26" s="1"/>
  <c r="W8" i="26" a="1"/>
  <c r="W8" i="26" s="1"/>
  <c r="T9" i="26" a="1"/>
  <c r="T9" i="26" s="1"/>
  <c r="W9" i="26" a="1"/>
  <c r="W9" i="26" s="1"/>
  <c r="U10" i="26" a="1"/>
  <c r="U10" i="26" s="1"/>
  <c r="V3" i="26" a="1"/>
  <c r="V3" i="26" s="1"/>
  <c r="U4" i="26" a="1"/>
  <c r="U4" i="26" s="1"/>
  <c r="AA4" i="26" s="1"/>
  <c r="T5" i="26" a="1"/>
  <c r="T5" i="26" s="1"/>
  <c r="T6" i="26" a="1"/>
  <c r="T6" i="26" s="1"/>
  <c r="X6" i="26"/>
  <c r="W7" i="26" a="1"/>
  <c r="W7" i="26" s="1"/>
  <c r="V9" i="26" a="1"/>
  <c r="V9" i="26" s="1"/>
  <c r="V10" i="26" a="1"/>
  <c r="V10" i="26" s="1"/>
  <c r="X10" i="25"/>
  <c r="Y9" i="25"/>
  <c r="Y5" i="25"/>
  <c r="Y10" i="25"/>
  <c r="Y6" i="25"/>
  <c r="T3" i="25" a="1"/>
  <c r="T3" i="25" s="1"/>
  <c r="T4" i="25" a="1"/>
  <c r="T4" i="25" s="1"/>
  <c r="X4" i="25"/>
  <c r="W5" i="25" a="1"/>
  <c r="W5" i="25" s="1"/>
  <c r="V6" i="25" a="1"/>
  <c r="V6" i="25" s="1"/>
  <c r="U7" i="25" a="1"/>
  <c r="U7" i="25" s="1"/>
  <c r="T8" i="25" a="1"/>
  <c r="T8" i="25" s="1"/>
  <c r="X8" i="25"/>
  <c r="W9" i="25" a="1"/>
  <c r="W9" i="25" s="1"/>
  <c r="U10" i="25" a="1"/>
  <c r="U10" i="25" s="1"/>
  <c r="W3" i="25" a="1"/>
  <c r="W3" i="25" s="1"/>
  <c r="U4" i="25" a="1"/>
  <c r="U4" i="25" s="1"/>
  <c r="T5" i="25" a="1"/>
  <c r="T5" i="25" s="1"/>
  <c r="X5" i="25"/>
  <c r="W6" i="25" a="1"/>
  <c r="W6" i="25" s="1"/>
  <c r="V7" i="25" a="1"/>
  <c r="V7" i="25" s="1"/>
  <c r="U8" i="25" a="1"/>
  <c r="U8" i="25" s="1"/>
  <c r="T9" i="25" a="1"/>
  <c r="T9" i="25" s="1"/>
  <c r="T10" i="25" a="1"/>
  <c r="T10" i="25" s="1"/>
  <c r="W10" i="25" a="1"/>
  <c r="W10" i="25" s="1"/>
  <c r="Y7" i="25"/>
  <c r="Y3" i="25"/>
  <c r="Y8" i="25"/>
  <c r="Y4" i="25"/>
  <c r="V3" i="25" a="1"/>
  <c r="V3" i="25" s="1"/>
  <c r="V4" i="25" a="1"/>
  <c r="V4" i="25" s="1"/>
  <c r="U5" i="25" a="1"/>
  <c r="U5" i="25" s="1"/>
  <c r="T6" i="25" a="1"/>
  <c r="T6" i="25" s="1"/>
  <c r="X6" i="25"/>
  <c r="W7" i="25" a="1"/>
  <c r="W7" i="25" s="1"/>
  <c r="V8" i="25" a="1"/>
  <c r="V8" i="25" s="1"/>
  <c r="U9" i="25" a="1"/>
  <c r="U9" i="25" s="1"/>
  <c r="X9" i="25"/>
  <c r="U3" i="25" a="1"/>
  <c r="U3" i="25" s="1"/>
  <c r="AA3" i="25" s="1"/>
  <c r="X3" i="25"/>
  <c r="W4" i="25" a="1"/>
  <c r="W4" i="25" s="1"/>
  <c r="V5" i="25" a="1"/>
  <c r="V5" i="25" s="1"/>
  <c r="U6" i="25" a="1"/>
  <c r="U6" i="25" s="1"/>
  <c r="AA6" i="25" s="1"/>
  <c r="T7" i="25" a="1"/>
  <c r="T7" i="25" s="1"/>
  <c r="X7" i="25"/>
  <c r="W8" i="25" a="1"/>
  <c r="W8" i="25" s="1"/>
  <c r="V9" i="25" a="1"/>
  <c r="V9" i="25" s="1"/>
  <c r="V10" i="25" a="1"/>
  <c r="V10" i="25" s="1"/>
  <c r="AB2" i="5"/>
  <c r="AB6" i="5" l="1"/>
  <c r="AD6" i="5" s="1"/>
  <c r="AC3" i="5"/>
  <c r="AD3" i="5" s="1"/>
  <c r="AC5" i="5"/>
  <c r="AD5" i="5" s="1"/>
  <c r="AC7" i="5"/>
  <c r="AD7" i="5" s="1"/>
  <c r="AC2" i="5"/>
  <c r="AD2" i="5" s="1"/>
  <c r="AC8" i="5"/>
  <c r="AD8" i="5" s="1"/>
  <c r="AC9" i="5"/>
  <c r="AD9" i="5" s="1"/>
  <c r="AA5" i="26"/>
  <c r="Z6" i="27"/>
  <c r="Z7" i="27"/>
  <c r="Z3" i="27"/>
  <c r="Z10" i="27"/>
  <c r="AA8" i="26"/>
  <c r="AA8" i="27"/>
  <c r="AA4" i="27"/>
  <c r="AB4" i="27" s="1"/>
  <c r="AA9" i="27"/>
  <c r="AA5" i="27"/>
  <c r="Z8" i="27"/>
  <c r="AB8" i="27" s="1"/>
  <c r="Z4" i="27"/>
  <c r="Z9" i="27"/>
  <c r="AB9" i="27" s="1"/>
  <c r="AB5" i="27"/>
  <c r="Z5" i="27"/>
  <c r="AA10" i="27"/>
  <c r="AB10" i="27" s="1"/>
  <c r="AA6" i="27"/>
  <c r="AB6" i="27" s="1"/>
  <c r="AA7" i="27"/>
  <c r="AB7" i="27" s="1"/>
  <c r="AA3" i="27"/>
  <c r="AB3" i="27" s="1"/>
  <c r="Z10" i="26"/>
  <c r="AA10" i="26"/>
  <c r="AA9" i="26"/>
  <c r="Z6" i="26"/>
  <c r="Z5" i="26"/>
  <c r="AB5" i="26" s="1"/>
  <c r="Z3" i="26"/>
  <c r="Z9" i="26"/>
  <c r="AB9" i="26" s="1"/>
  <c r="Z8" i="26"/>
  <c r="AB8" i="26" s="1"/>
  <c r="Z7" i="26"/>
  <c r="Z4" i="26"/>
  <c r="AB4" i="26" s="1"/>
  <c r="AA7" i="26"/>
  <c r="AB7" i="26" s="1"/>
  <c r="AA6" i="26"/>
  <c r="AB6" i="26" s="1"/>
  <c r="AA3" i="26"/>
  <c r="AB3" i="26" s="1"/>
  <c r="Z7" i="25"/>
  <c r="Z5" i="25"/>
  <c r="Z8" i="25"/>
  <c r="Z10" i="25"/>
  <c r="AA9" i="25"/>
  <c r="AA4" i="25"/>
  <c r="AA10" i="25"/>
  <c r="AA7" i="25"/>
  <c r="Z3" i="25"/>
  <c r="AB3" i="25" s="1"/>
  <c r="Z9" i="25"/>
  <c r="AB9" i="25" s="1"/>
  <c r="Z6" i="25"/>
  <c r="AB6" i="25" s="1"/>
  <c r="Z4" i="25"/>
  <c r="AB4" i="25" s="1"/>
  <c r="AA5" i="25"/>
  <c r="AA8" i="25"/>
  <c r="AD4" i="5"/>
  <c r="H24" i="27" l="1" a="1"/>
  <c r="H24" i="27" s="1"/>
  <c r="H23" i="27" a="1"/>
  <c r="H23" i="27" s="1"/>
  <c r="H22" i="27" a="1"/>
  <c r="H22" i="27" s="1"/>
  <c r="H21" i="27" a="1"/>
  <c r="H21" i="27" s="1"/>
  <c r="H20" i="27" a="1"/>
  <c r="H20" i="27" s="1"/>
  <c r="H19" i="27" a="1"/>
  <c r="H19" i="27" s="1"/>
  <c r="H18" i="27" a="1"/>
  <c r="H18" i="27" s="1"/>
  <c r="H17" i="27" a="1"/>
  <c r="H17" i="27" s="1"/>
  <c r="AB10" i="26"/>
  <c r="H24" i="26" s="1" a="1"/>
  <c r="H24" i="26" s="1"/>
  <c r="AB10" i="25"/>
  <c r="H19" i="25" s="1" a="1"/>
  <c r="H19" i="25" s="1"/>
  <c r="AB5" i="25"/>
  <c r="H18" i="25" s="1" a="1"/>
  <c r="H18" i="25" s="1"/>
  <c r="AB8" i="25"/>
  <c r="AB7" i="25"/>
  <c r="H20" i="25" a="1"/>
  <c r="H20" i="25" s="1"/>
  <c r="D10" i="5" a="1"/>
  <c r="D10" i="5" s="1"/>
  <c r="D8" i="5" a="1"/>
  <c r="D8" i="5" s="1"/>
  <c r="D6" i="5" a="1"/>
  <c r="D6" i="5" s="1"/>
  <c r="D4" i="5" a="1"/>
  <c r="D4" i="5" s="1"/>
  <c r="D11" i="5" a="1"/>
  <c r="D11" i="5" s="1"/>
  <c r="D9" i="5" a="1"/>
  <c r="D9" i="5" s="1"/>
  <c r="D7" i="5" a="1"/>
  <c r="D7" i="5" s="1"/>
  <c r="D5" i="5" a="1"/>
  <c r="D5" i="5" s="1"/>
  <c r="H17" i="25" l="1" a="1"/>
  <c r="H17" i="25" s="1"/>
  <c r="H22" i="25" a="1"/>
  <c r="H22" i="25" s="1"/>
  <c r="H18" i="26" a="1"/>
  <c r="H18" i="26" s="1"/>
  <c r="H20" i="26" a="1"/>
  <c r="H20" i="26" s="1"/>
  <c r="H22" i="26" a="1"/>
  <c r="H22" i="26" s="1"/>
  <c r="H17" i="26" a="1"/>
  <c r="H17" i="26" s="1"/>
  <c r="H19" i="26" a="1"/>
  <c r="H19" i="26" s="1"/>
  <c r="H21" i="26" a="1"/>
  <c r="H21" i="26" s="1"/>
  <c r="H23" i="26" a="1"/>
  <c r="H23" i="26" s="1"/>
  <c r="H24" i="25" a="1"/>
  <c r="H24" i="25" s="1"/>
  <c r="O18" i="27"/>
  <c r="M18" i="27"/>
  <c r="K18" i="27"/>
  <c r="I18" i="27"/>
  <c r="P18" i="27"/>
  <c r="N18" i="27"/>
  <c r="L18" i="27"/>
  <c r="J18" i="27"/>
  <c r="O20" i="27"/>
  <c r="M20" i="27"/>
  <c r="K20" i="27"/>
  <c r="I20" i="27"/>
  <c r="P20" i="27"/>
  <c r="N20" i="27"/>
  <c r="L20" i="27"/>
  <c r="J20" i="27"/>
  <c r="O22" i="27"/>
  <c r="M22" i="27"/>
  <c r="K22" i="27"/>
  <c r="I22" i="27"/>
  <c r="P22" i="27"/>
  <c r="N22" i="27"/>
  <c r="L22" i="27"/>
  <c r="J22" i="27"/>
  <c r="O24" i="27"/>
  <c r="M24" i="27"/>
  <c r="K24" i="27"/>
  <c r="I24" i="27"/>
  <c r="P24" i="27"/>
  <c r="N24" i="27"/>
  <c r="L24" i="27"/>
  <c r="J24" i="27"/>
  <c r="O17" i="27"/>
  <c r="M17" i="27"/>
  <c r="K17" i="27"/>
  <c r="I17" i="27"/>
  <c r="P17" i="27"/>
  <c r="N17" i="27"/>
  <c r="L17" i="27"/>
  <c r="J17" i="27"/>
  <c r="O19" i="27"/>
  <c r="M19" i="27"/>
  <c r="K19" i="27"/>
  <c r="I19" i="27"/>
  <c r="P19" i="27"/>
  <c r="N19" i="27"/>
  <c r="L19" i="27"/>
  <c r="J19" i="27"/>
  <c r="O21" i="27"/>
  <c r="M21" i="27"/>
  <c r="K21" i="27"/>
  <c r="I21" i="27"/>
  <c r="P21" i="27"/>
  <c r="N21" i="27"/>
  <c r="L21" i="27"/>
  <c r="J21" i="27"/>
  <c r="O23" i="27"/>
  <c r="M23" i="27"/>
  <c r="K23" i="27"/>
  <c r="I23" i="27"/>
  <c r="P23" i="27"/>
  <c r="N23" i="27"/>
  <c r="L23" i="27"/>
  <c r="J23" i="27"/>
  <c r="H21" i="25" a="1"/>
  <c r="H21" i="25" s="1"/>
  <c r="H23" i="25" a="1"/>
  <c r="H23" i="25" s="1"/>
  <c r="O18" i="26"/>
  <c r="M18" i="26"/>
  <c r="K18" i="26"/>
  <c r="I18" i="26"/>
  <c r="P18" i="26"/>
  <c r="N18" i="26"/>
  <c r="L18" i="26"/>
  <c r="J18" i="26"/>
  <c r="O20" i="26"/>
  <c r="M20" i="26"/>
  <c r="K20" i="26"/>
  <c r="I20" i="26"/>
  <c r="P20" i="26"/>
  <c r="N20" i="26"/>
  <c r="L20" i="26"/>
  <c r="J20" i="26"/>
  <c r="O22" i="26"/>
  <c r="M22" i="26"/>
  <c r="K22" i="26"/>
  <c r="I22" i="26"/>
  <c r="P22" i="26"/>
  <c r="N22" i="26"/>
  <c r="L22" i="26"/>
  <c r="J22" i="26"/>
  <c r="O24" i="26"/>
  <c r="M24" i="26"/>
  <c r="K24" i="26"/>
  <c r="I24" i="26"/>
  <c r="P24" i="26"/>
  <c r="N24" i="26"/>
  <c r="L24" i="26"/>
  <c r="J24" i="26"/>
  <c r="O17" i="26"/>
  <c r="M17" i="26"/>
  <c r="K17" i="26"/>
  <c r="I17" i="26"/>
  <c r="P17" i="26"/>
  <c r="N17" i="26"/>
  <c r="L17" i="26"/>
  <c r="J17" i="26"/>
  <c r="O19" i="26"/>
  <c r="M19" i="26"/>
  <c r="K19" i="26"/>
  <c r="I19" i="26"/>
  <c r="P19" i="26"/>
  <c r="N19" i="26"/>
  <c r="L19" i="26"/>
  <c r="J19" i="26"/>
  <c r="O21" i="26"/>
  <c r="M21" i="26"/>
  <c r="K21" i="26"/>
  <c r="I21" i="26"/>
  <c r="P21" i="26"/>
  <c r="N21" i="26"/>
  <c r="L21" i="26"/>
  <c r="J21" i="26"/>
  <c r="O23" i="26"/>
  <c r="M23" i="26"/>
  <c r="K23" i="26"/>
  <c r="I23" i="26"/>
  <c r="P23" i="26"/>
  <c r="N23" i="26"/>
  <c r="L23" i="26"/>
  <c r="J23" i="26"/>
  <c r="O18" i="25"/>
  <c r="M18" i="25"/>
  <c r="K18" i="25"/>
  <c r="I18" i="25"/>
  <c r="P18" i="25"/>
  <c r="N18" i="25"/>
  <c r="L18" i="25"/>
  <c r="J18" i="25"/>
  <c r="O20" i="25"/>
  <c r="M20" i="25"/>
  <c r="K20" i="25"/>
  <c r="I20" i="25"/>
  <c r="P20" i="25"/>
  <c r="N20" i="25"/>
  <c r="L20" i="25"/>
  <c r="J20" i="25"/>
  <c r="O22" i="25"/>
  <c r="M22" i="25"/>
  <c r="K22" i="25"/>
  <c r="I22" i="25"/>
  <c r="P22" i="25"/>
  <c r="N22" i="25"/>
  <c r="L22" i="25"/>
  <c r="J22" i="25"/>
  <c r="O24" i="25"/>
  <c r="M24" i="25"/>
  <c r="K24" i="25"/>
  <c r="I24" i="25"/>
  <c r="P24" i="25"/>
  <c r="N24" i="25"/>
  <c r="L24" i="25"/>
  <c r="J24" i="25"/>
  <c r="O17" i="25"/>
  <c r="M17" i="25"/>
  <c r="K17" i="25"/>
  <c r="I17" i="25"/>
  <c r="P17" i="25"/>
  <c r="N17" i="25"/>
  <c r="L17" i="25"/>
  <c r="J17" i="25"/>
  <c r="O19" i="25"/>
  <c r="M19" i="25"/>
  <c r="K19" i="25"/>
  <c r="I19" i="25"/>
  <c r="P19" i="25"/>
  <c r="N19" i="25"/>
  <c r="L19" i="25"/>
  <c r="J19" i="25"/>
  <c r="O21" i="25"/>
  <c r="M21" i="25"/>
  <c r="K21" i="25"/>
  <c r="I21" i="25"/>
  <c r="P21" i="25"/>
  <c r="N21" i="25"/>
  <c r="L21" i="25"/>
  <c r="J21" i="25"/>
  <c r="O23" i="25"/>
  <c r="M23" i="25"/>
  <c r="K23" i="25"/>
  <c r="I23" i="25"/>
  <c r="P23" i="25"/>
  <c r="N23" i="25"/>
  <c r="L23" i="25"/>
  <c r="J23" i="25"/>
  <c r="K7" i="5"/>
  <c r="G7" i="5"/>
  <c r="L7" i="5"/>
  <c r="J7" i="5"/>
  <c r="H7" i="5"/>
  <c r="F7" i="5"/>
  <c r="I7" i="5"/>
  <c r="E7" i="5"/>
  <c r="K11" i="5"/>
  <c r="G11" i="5"/>
  <c r="L11" i="5"/>
  <c r="J11" i="5"/>
  <c r="H11" i="5"/>
  <c r="F11" i="5"/>
  <c r="I11" i="5"/>
  <c r="E11" i="5"/>
  <c r="K6" i="5"/>
  <c r="I6" i="5"/>
  <c r="E6" i="5"/>
  <c r="L6" i="5"/>
  <c r="J6" i="5"/>
  <c r="H6" i="5"/>
  <c r="F6" i="5"/>
  <c r="G6" i="5"/>
  <c r="K10" i="5"/>
  <c r="I10" i="5"/>
  <c r="G10" i="5"/>
  <c r="E10" i="5"/>
  <c r="L10" i="5"/>
  <c r="J10" i="5"/>
  <c r="H10" i="5"/>
  <c r="F10" i="5"/>
  <c r="K5" i="5"/>
  <c r="I5" i="5"/>
  <c r="G5" i="5"/>
  <c r="E5" i="5"/>
  <c r="L5" i="5"/>
  <c r="J5" i="5"/>
  <c r="H5" i="5"/>
  <c r="F5" i="5"/>
  <c r="K9" i="5"/>
  <c r="I9" i="5"/>
  <c r="G9" i="5"/>
  <c r="E9" i="5"/>
  <c r="L9" i="5"/>
  <c r="J9" i="5"/>
  <c r="H9" i="5"/>
  <c r="F9" i="5"/>
  <c r="K4" i="5"/>
  <c r="G4" i="5"/>
  <c r="L4" i="5"/>
  <c r="J4" i="5"/>
  <c r="H4" i="5"/>
  <c r="F4" i="5"/>
  <c r="I4" i="5"/>
  <c r="E4" i="5"/>
  <c r="K8" i="5"/>
  <c r="G8" i="5"/>
  <c r="L8" i="5"/>
  <c r="J8" i="5"/>
  <c r="H8" i="5"/>
  <c r="F8" i="5"/>
  <c r="I8" i="5"/>
  <c r="E8" i="5"/>
</calcChain>
</file>

<file path=xl/sharedStrings.xml><?xml version="1.0" encoding="utf-8"?>
<sst xmlns="http://schemas.openxmlformats.org/spreadsheetml/2006/main" count="583" uniqueCount="34">
  <si>
    <t>Points</t>
  </si>
  <si>
    <t>points for a win</t>
  </si>
  <si>
    <t>points for a draw</t>
  </si>
  <si>
    <t>points for a loss</t>
  </si>
  <si>
    <t>Team name</t>
  </si>
  <si>
    <t>team1</t>
  </si>
  <si>
    <t>team2</t>
  </si>
  <si>
    <t>team3</t>
  </si>
  <si>
    <t>team4</t>
  </si>
  <si>
    <t>team5</t>
  </si>
  <si>
    <t>Table</t>
  </si>
  <si>
    <t>:</t>
  </si>
  <si>
    <t>GP</t>
  </si>
  <si>
    <t>W</t>
  </si>
  <si>
    <t>D</t>
  </si>
  <si>
    <t>L</t>
  </si>
  <si>
    <t>GF</t>
  </si>
  <si>
    <t>GA</t>
  </si>
  <si>
    <t>GD</t>
  </si>
  <si>
    <t>PTS</t>
  </si>
  <si>
    <t>team6</t>
  </si>
  <si>
    <t>GROUP B</t>
  </si>
  <si>
    <t>GROUP C</t>
  </si>
  <si>
    <t>GROUP D</t>
  </si>
  <si>
    <t>http://excel-example.com/templates/sport-tournament-template</t>
  </si>
  <si>
    <t>Want more? Visit:</t>
  </si>
  <si>
    <t>team7</t>
  </si>
  <si>
    <t>team8</t>
  </si>
  <si>
    <t>rank</t>
  </si>
  <si>
    <t>ROUND 1</t>
  </si>
  <si>
    <t>ROUND 2</t>
  </si>
  <si>
    <t>ROUND 3</t>
  </si>
  <si>
    <t>ROUND 4</t>
  </si>
  <si>
    <t>Bonus/penalty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</si>
</sst>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2" xfId="0" applyFill="1" applyBorder="1"/>
    <xf numFmtId="0" fontId="0" fillId="0" borderId="3" xfId="0" applyFill="1" applyBorder="1"/>
    <xf numFmtId="0" fontId="2" fillId="0" borderId="0" xfId="0" applyFont="1" applyFill="1"/>
    <xf numFmtId="0" fontId="0" fillId="0" borderId="0" xfId="0" applyAlignment="1">
      <alignment horizontal="center"/>
    </xf>
    <xf numFmtId="0" fontId="0" fillId="0" borderId="0" xfId="0" applyFont="1" applyFill="1"/>
    <xf numFmtId="0" fontId="1" fillId="0" borderId="3" xfId="0" applyFont="1" applyFill="1" applyBorder="1"/>
    <xf numFmtId="0" fontId="3" fillId="0" borderId="4" xfId="0" applyFont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4" fillId="0" borderId="0" xfId="1" applyAlignment="1" applyProtection="1"/>
    <xf numFmtId="0" fontId="1" fillId="0" borderId="10" xfId="0" applyFont="1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0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5" fillId="0" borderId="0" xfId="0" applyFont="1" applyFill="1"/>
    <xf numFmtId="0" fontId="0" fillId="2" borderId="0" xfId="0" applyFill="1"/>
    <xf numFmtId="0" fontId="0" fillId="2" borderId="0" xfId="0" applyFont="1" applyFill="1"/>
    <xf numFmtId="0" fontId="0" fillId="2" borderId="0" xfId="0" applyFill="1" applyAlignment="1">
      <alignment horizontal="center"/>
    </xf>
    <xf numFmtId="0" fontId="1" fillId="2" borderId="3" xfId="0" applyFont="1" applyFill="1" applyBorder="1"/>
    <xf numFmtId="0" fontId="5" fillId="2" borderId="0" xfId="0" applyFont="1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/>
    <xf numFmtId="0" fontId="6" fillId="2" borderId="3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xcel-example.com/templates/sport-tournamen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1"/>
  <sheetViews>
    <sheetView tabSelected="1" workbookViewId="0">
      <selection activeCell="G15" sqref="G15"/>
    </sheetView>
  </sheetViews>
  <sheetFormatPr defaultRowHeight="14.4" x14ac:dyDescent="0.3"/>
  <cols>
    <col min="1" max="1" width="12.44140625" customWidth="1"/>
    <col min="2" max="2" width="2.6640625" customWidth="1"/>
    <col min="3" max="3" width="15.88671875" customWidth="1"/>
    <col min="4" max="4" width="16.109375" customWidth="1"/>
    <col min="5" max="8" width="5.6640625" customWidth="1"/>
    <col min="9" max="11" width="5.6640625" style="6" customWidth="1"/>
    <col min="12" max="12" width="5.6640625" customWidth="1"/>
    <col min="13" max="18" width="5" customWidth="1"/>
    <col min="19" max="19" width="11.44140625" customWidth="1"/>
    <col min="20" max="20" width="8.88671875" customWidth="1"/>
    <col min="21" max="21" width="6.109375" hidden="1" customWidth="1"/>
    <col min="22" max="29" width="3.44140625" hidden="1" customWidth="1"/>
    <col min="30" max="30" width="9.109375" hidden="1" customWidth="1"/>
  </cols>
  <sheetData>
    <row r="1" spans="1:30" x14ac:dyDescent="0.3">
      <c r="A1" s="32"/>
      <c r="B1" s="32"/>
      <c r="C1" s="33"/>
      <c r="D1" s="32"/>
      <c r="E1" s="32"/>
      <c r="F1" s="32"/>
      <c r="G1" s="32"/>
      <c r="H1" s="32"/>
      <c r="I1" s="34"/>
      <c r="J1" s="34"/>
      <c r="K1" s="34"/>
      <c r="L1" s="32"/>
      <c r="M1" s="32"/>
      <c r="N1" s="32"/>
      <c r="O1" s="32"/>
      <c r="P1" s="32"/>
      <c r="Q1" s="32"/>
      <c r="V1" s="19" t="s">
        <v>12</v>
      </c>
      <c r="W1" s="20" t="s">
        <v>13</v>
      </c>
      <c r="X1" s="20" t="s">
        <v>14</v>
      </c>
      <c r="Y1" s="20" t="s">
        <v>15</v>
      </c>
      <c r="Z1" s="21" t="s">
        <v>16</v>
      </c>
      <c r="AA1" s="22" t="s">
        <v>17</v>
      </c>
      <c r="AB1" s="20" t="s">
        <v>18</v>
      </c>
      <c r="AC1" s="21" t="s">
        <v>19</v>
      </c>
      <c r="AD1" s="29" t="s">
        <v>28</v>
      </c>
    </row>
    <row r="2" spans="1:30" x14ac:dyDescent="0.3">
      <c r="A2" s="35" t="s">
        <v>4</v>
      </c>
      <c r="B2" s="47"/>
      <c r="C2" s="32"/>
      <c r="D2" s="36"/>
      <c r="E2" s="32"/>
      <c r="F2" s="32"/>
      <c r="G2" s="32"/>
      <c r="H2" s="32"/>
      <c r="I2" s="34"/>
      <c r="J2" s="34"/>
      <c r="K2" s="34"/>
      <c r="L2" s="32"/>
      <c r="M2" s="32"/>
      <c r="N2" s="32"/>
      <c r="O2" s="32"/>
      <c r="P2" s="32"/>
      <c r="Q2" s="32"/>
      <c r="U2" s="9" t="str">
        <f>A3</f>
        <v>team1</v>
      </c>
      <c r="V2" s="10">
        <f t="array" ref="V2">SUM(($C$14:$C$131=U2)*(ISNUMBER($E$14:$E$131)),($D$14:$D$131=U2)*(ISNUMBER($G$14:$G$131)))</f>
        <v>0</v>
      </c>
      <c r="W2" s="6">
        <f t="array" ref="W2">SUM((home=U2)*(homescore&gt;visitorscore),(visitor=U2)*(visitorscore&gt;homescore))</f>
        <v>0</v>
      </c>
      <c r="X2" s="6">
        <f t="array" ref="X2">SUM((home=U2)*(homescore=visitorscore)*ISNUMBER(visitorscore),(visitor=U2)*(visitorscore=homescore)*ISNUMBER(homescore))</f>
        <v>0</v>
      </c>
      <c r="Y2" s="6">
        <f t="array" ref="Y2">SUM((home=U2)*(homescore&lt;visitorscore),(visitor=U2)*(visitorscore&lt;homescore))</f>
        <v>0</v>
      </c>
      <c r="Z2" s="11">
        <f t="shared" ref="Z2:Z8" si="0">SUMIF(home,U2,homescore)+SUMIF(visitor,U2,visitorscore)</f>
        <v>0</v>
      </c>
      <c r="AA2" s="12">
        <f t="shared" ref="AA2:AA8" si="1">SUMIF(home,U2,visitorscore)+SUMIF(visitor,U2,homescore)</f>
        <v>0</v>
      </c>
      <c r="AB2" s="13">
        <f>Z2-AA2</f>
        <v>0</v>
      </c>
      <c r="AC2" s="11">
        <f>W2*Options!$B$2+X2*Options!$B$3+Y2*Options!$B$4+VLOOKUP(U2,$A$3:$C$10,2,0)</f>
        <v>0</v>
      </c>
      <c r="AD2">
        <f>Z2+AB2*10000+AC2*1000000000</f>
        <v>0</v>
      </c>
    </row>
    <row r="3" spans="1:30" x14ac:dyDescent="0.3">
      <c r="A3" s="37" t="s">
        <v>5</v>
      </c>
      <c r="B3" s="48"/>
      <c r="C3" s="32"/>
      <c r="D3" s="37"/>
      <c r="E3" s="41" t="s">
        <v>12</v>
      </c>
      <c r="F3" s="41" t="s">
        <v>13</v>
      </c>
      <c r="G3" s="41" t="s">
        <v>14</v>
      </c>
      <c r="H3" s="41" t="s">
        <v>15</v>
      </c>
      <c r="I3" s="41" t="s">
        <v>16</v>
      </c>
      <c r="J3" s="41" t="s">
        <v>17</v>
      </c>
      <c r="K3" s="41" t="s">
        <v>18</v>
      </c>
      <c r="L3" s="41" t="s">
        <v>19</v>
      </c>
      <c r="M3" s="32"/>
      <c r="N3" s="32"/>
      <c r="O3" s="32"/>
      <c r="P3" s="32"/>
      <c r="Q3" s="32"/>
      <c r="U3" s="14" t="str">
        <f>A4</f>
        <v>team2</v>
      </c>
      <c r="V3" s="10">
        <f t="array" ref="V3">SUM(($C$14:$C$131=U3)*(ISNUMBER($E$14:$E$131)),($D$14:$D$131=U3)*(ISNUMBER($G$14:$G$131)))</f>
        <v>0</v>
      </c>
      <c r="W3" s="6">
        <f t="array" ref="W3">SUM((home=U3)*(homescore&gt;visitorscore),(visitor=U3)*(visitorscore&gt;homescore))</f>
        <v>0</v>
      </c>
      <c r="X3" s="6">
        <f t="array" ref="X3">SUM((home=U3)*(homescore=visitorscore)*ISNUMBER(visitorscore),(visitor=U3)*(visitorscore=homescore)*ISNUMBER(homescore))</f>
        <v>0</v>
      </c>
      <c r="Y3" s="6">
        <f t="array" ref="Y3">SUM((home=U3)*(homescore&lt;visitorscore),(visitor=U3)*(visitorscore&lt;homescore))</f>
        <v>0</v>
      </c>
      <c r="Z3" s="11">
        <f t="shared" si="0"/>
        <v>0</v>
      </c>
      <c r="AA3" s="12">
        <f t="shared" si="1"/>
        <v>0</v>
      </c>
      <c r="AB3" s="13">
        <f t="shared" ref="AB3:AB8" si="2">Z3-AA3</f>
        <v>0</v>
      </c>
      <c r="AC3" s="11">
        <f>W3*Options!$B$2+X3*Options!$B$3+Y3*Options!$B$4+VLOOKUP(U3,$A$3:$C$10,2,0)</f>
        <v>0</v>
      </c>
      <c r="AD3">
        <f t="shared" ref="AD3:AD9" si="3">Z3+AB3*10000+AC3*1000000000</f>
        <v>0</v>
      </c>
    </row>
    <row r="4" spans="1:30" x14ac:dyDescent="0.3">
      <c r="A4" s="37" t="s">
        <v>6</v>
      </c>
      <c r="B4" s="48"/>
      <c r="C4" s="32"/>
      <c r="D4" s="37" t="str">
        <f t="array" ref="D4">INDEX($U$2:$U$9,MATCH(LARGE($AD$2:$AD$9-ROW($AD$2:$AD$9)/COUNT($AD$2:$AD$9),ROW(D4)-ROW(D$4)+1),$AD$2:$AD$9-ROW($AD$2:$AD$9)/COUNT($AD$2:$AD$9),0))</f>
        <v>team1</v>
      </c>
      <c r="E4" s="41">
        <f>VLOOKUP($D4,$U$2:$AC$9,2,0)</f>
        <v>0</v>
      </c>
      <c r="F4" s="41">
        <f>VLOOKUP($D4,$U$2:$AC$9,3,0)</f>
        <v>0</v>
      </c>
      <c r="G4" s="41">
        <f>VLOOKUP($D4,$U$2:$AC$9,4,0)</f>
        <v>0</v>
      </c>
      <c r="H4" s="41">
        <f>VLOOKUP($D4,$U$2:$AC$9,5,0)</f>
        <v>0</v>
      </c>
      <c r="I4" s="41">
        <f>VLOOKUP($D4,$U$2:$AC$9,6,0)</f>
        <v>0</v>
      </c>
      <c r="J4" s="41">
        <f>VLOOKUP($D4,$U$2:$AC$9,7,0)</f>
        <v>0</v>
      </c>
      <c r="K4" s="41">
        <f>VLOOKUP($D4,$U$2:$AC$9,8,0)</f>
        <v>0</v>
      </c>
      <c r="L4" s="41">
        <f>VLOOKUP($D4,$U$2:$AC$9,9,0)</f>
        <v>0</v>
      </c>
      <c r="M4" s="32"/>
      <c r="N4" s="32"/>
      <c r="O4" s="32"/>
      <c r="P4" s="32"/>
      <c r="Q4" s="32"/>
      <c r="U4" s="14" t="str">
        <f>A5</f>
        <v>team3</v>
      </c>
      <c r="V4" s="10">
        <f t="array" ref="V4">SUM(($C$14:$C$131=U4)*(ISNUMBER($E$14:$E$131)),($D$14:$D$131=U4)*(ISNUMBER($G$14:$G$131)))</f>
        <v>0</v>
      </c>
      <c r="W4" s="6">
        <f t="array" ref="W4">SUM((home=U4)*(homescore&gt;visitorscore),(visitor=U4)*(visitorscore&gt;homescore))</f>
        <v>0</v>
      </c>
      <c r="X4" s="6">
        <f t="array" ref="X4">SUM((home=U4)*(homescore=visitorscore)*ISNUMBER(visitorscore),(visitor=U4)*(visitorscore=homescore)*ISNUMBER(homescore))</f>
        <v>0</v>
      </c>
      <c r="Y4" s="6">
        <f t="array" ref="Y4">SUM((home=U4)*(homescore&lt;visitorscore),(visitor=U4)*(visitorscore&lt;homescore))</f>
        <v>0</v>
      </c>
      <c r="Z4" s="11">
        <f t="shared" si="0"/>
        <v>0</v>
      </c>
      <c r="AA4" s="12">
        <f t="shared" si="1"/>
        <v>0</v>
      </c>
      <c r="AB4" s="13">
        <f t="shared" si="2"/>
        <v>0</v>
      </c>
      <c r="AC4" s="11">
        <f>W4*Options!$B$2+X4*Options!$B$3+Y4*Options!$B$4+VLOOKUP(U4,$A$3:$C$10,2,0)</f>
        <v>0</v>
      </c>
      <c r="AD4">
        <f t="shared" si="3"/>
        <v>0</v>
      </c>
    </row>
    <row r="5" spans="1:30" x14ac:dyDescent="0.3">
      <c r="A5" s="37" t="s">
        <v>7</v>
      </c>
      <c r="B5" s="48"/>
      <c r="C5" s="32"/>
      <c r="D5" s="37" t="str">
        <f t="array" ref="D5">INDEX($U$2:$U$9,MATCH(LARGE($AD$2:$AD$9-ROW($AD$2:$AD$9)/COUNT($AD$2:$AD$9),ROW(D5)-ROW(D$4)+1),$AD$2:$AD$9-ROW($AD$2:$AD$9)/COUNT($AD$2:$AD$9),0))</f>
        <v>team2</v>
      </c>
      <c r="E5" s="41">
        <f>VLOOKUP($D5,$U$2:$AC$9,2,0)</f>
        <v>0</v>
      </c>
      <c r="F5" s="41">
        <f>VLOOKUP($D5,$U$2:$AC$9,3,0)</f>
        <v>0</v>
      </c>
      <c r="G5" s="41">
        <f>VLOOKUP($D5,$U$2:$AC$9,4,0)</f>
        <v>0</v>
      </c>
      <c r="H5" s="41">
        <f>VLOOKUP($D5,$U$2:$AC$9,5,0)</f>
        <v>0</v>
      </c>
      <c r="I5" s="41">
        <f>VLOOKUP($D5,$U$2:$AC$9,6,0)</f>
        <v>0</v>
      </c>
      <c r="J5" s="41">
        <f>VLOOKUP($D5,$U$2:$AC$9,7,0)</f>
        <v>0</v>
      </c>
      <c r="K5" s="41">
        <f>VLOOKUP($D5,$U$2:$AC$9,8,0)</f>
        <v>0</v>
      </c>
      <c r="L5" s="41">
        <f>VLOOKUP($D5,$U$2:$AC$9,9,0)</f>
        <v>0</v>
      </c>
      <c r="M5" s="32"/>
      <c r="N5" s="32"/>
      <c r="O5" s="32"/>
      <c r="P5" s="32"/>
      <c r="Q5" s="32"/>
      <c r="U5" s="14" t="str">
        <f>A6</f>
        <v>team4</v>
      </c>
      <c r="V5" s="10">
        <f t="array" ref="V5">SUM(($C$14:$C$131=U5)*(ISNUMBER($E$14:$E$131)),($D$14:$D$131=U5)*(ISNUMBER($G$14:$G$131)))</f>
        <v>0</v>
      </c>
      <c r="W5" s="6">
        <f t="array" ref="W5">SUM((home=U5)*(homescore&gt;visitorscore),(visitor=U5)*(visitorscore&gt;homescore))</f>
        <v>0</v>
      </c>
      <c r="X5" s="6">
        <f t="array" ref="X5">SUM((home=U5)*(homescore=visitorscore)*ISNUMBER(visitorscore),(visitor=U5)*(visitorscore=homescore)*ISNUMBER(homescore))</f>
        <v>0</v>
      </c>
      <c r="Y5" s="6">
        <f t="array" ref="Y5">SUM((home=U5)*(homescore&lt;visitorscore),(visitor=U5)*(visitorscore&lt;homescore))</f>
        <v>0</v>
      </c>
      <c r="Z5" s="11">
        <f t="shared" si="0"/>
        <v>0</v>
      </c>
      <c r="AA5" s="12">
        <f t="shared" si="1"/>
        <v>0</v>
      </c>
      <c r="AB5" s="13">
        <f t="shared" si="2"/>
        <v>0</v>
      </c>
      <c r="AC5" s="11">
        <f>W5*Options!$B$2+X5*Options!$B$3+Y5*Options!$B$4+VLOOKUP(U5,$A$3:$C$10,2,0)</f>
        <v>0</v>
      </c>
      <c r="AD5">
        <f t="shared" si="3"/>
        <v>0</v>
      </c>
    </row>
    <row r="6" spans="1:30" x14ac:dyDescent="0.3">
      <c r="A6" s="37" t="s">
        <v>8</v>
      </c>
      <c r="B6" s="48"/>
      <c r="C6" s="32"/>
      <c r="D6" s="37" t="str">
        <f t="array" ref="D6">INDEX($U$2:$U$9,MATCH(LARGE($AD$2:$AD$9-ROW($AD$2:$AD$9)/COUNT($AD$2:$AD$9),ROW(D6)-ROW(D$4)+1),$AD$2:$AD$9-ROW($AD$2:$AD$9)/COUNT($AD$2:$AD$9),0))</f>
        <v>team3</v>
      </c>
      <c r="E6" s="41">
        <f>VLOOKUP($D6,$U$2:$AC$9,2,0)</f>
        <v>0</v>
      </c>
      <c r="F6" s="44">
        <f>VLOOKUP($D6,$U$2:$AC$9,3,0)</f>
        <v>0</v>
      </c>
      <c r="G6" s="41">
        <f>VLOOKUP($D6,$U$2:$AC$9,4,0)</f>
        <v>0</v>
      </c>
      <c r="H6" s="41">
        <f>VLOOKUP($D6,$U$2:$AC$9,5,0)</f>
        <v>0</v>
      </c>
      <c r="I6" s="41">
        <f>VLOOKUP($D6,$U$2:$AC$9,6,0)</f>
        <v>0</v>
      </c>
      <c r="J6" s="41">
        <f>VLOOKUP($D6,$U$2:$AC$9,7,0)</f>
        <v>0</v>
      </c>
      <c r="K6" s="41">
        <f>VLOOKUP($D6,$U$2:$AC$9,8,0)</f>
        <v>0</v>
      </c>
      <c r="L6" s="41">
        <f>VLOOKUP($D6,$U$2:$AC$9,9,0)</f>
        <v>0</v>
      </c>
      <c r="M6" s="32"/>
      <c r="N6" s="32"/>
      <c r="O6" s="32"/>
      <c r="P6" s="32"/>
      <c r="Q6" s="32"/>
      <c r="U6" s="15" t="str">
        <f>A7</f>
        <v>team5</v>
      </c>
      <c r="V6" s="10">
        <f t="array" ref="V6">SUM(($C$14:$C$131=U6)*(ISNUMBER($E$14:$E$131)),($D$14:$D$131=U6)*(ISNUMBER($G$14:$G$131)))</f>
        <v>1</v>
      </c>
      <c r="W6" s="6">
        <f t="array" ref="W6">SUM((home=U6)*(homescore&gt;visitorscore),(visitor=U6)*(visitorscore&gt;homescore))</f>
        <v>0</v>
      </c>
      <c r="X6" s="6">
        <f t="array" ref="X6">SUM((home=U6)*(homescore=visitorscore)*ISNUMBER(visitorscore),(visitor=U6)*(visitorscore=homescore)*ISNUMBER(homescore))</f>
        <v>0</v>
      </c>
      <c r="Y6" s="6">
        <f t="array" ref="Y6">SUM((home=U6)*(homescore&lt;visitorscore),(visitor=U6)*(visitorscore&lt;homescore))</f>
        <v>0</v>
      </c>
      <c r="Z6" s="11">
        <f t="shared" si="0"/>
        <v>0</v>
      </c>
      <c r="AA6" s="12">
        <f t="shared" si="1"/>
        <v>0</v>
      </c>
      <c r="AB6" s="13">
        <f t="shared" si="2"/>
        <v>0</v>
      </c>
      <c r="AC6" s="11">
        <f>W6*Options!$B$2+X6*Options!$B$3+Y6*Options!$B$4+VLOOKUP(U6,$A$3:$C$10,2,0)</f>
        <v>0</v>
      </c>
      <c r="AD6">
        <f t="shared" si="3"/>
        <v>0</v>
      </c>
    </row>
    <row r="7" spans="1:30" x14ac:dyDescent="0.3">
      <c r="A7" s="37" t="s">
        <v>9</v>
      </c>
      <c r="B7" s="48"/>
      <c r="C7" s="32"/>
      <c r="D7" s="37" t="str">
        <f t="array" ref="D7">INDEX($U$2:$U$9,MATCH(LARGE($AD$2:$AD$9-ROW($AD$2:$AD$9)/COUNT($AD$2:$AD$9),ROW(D7)-ROW(D$4)+1),$AD$2:$AD$9-ROW($AD$2:$AD$9)/COUNT($AD$2:$AD$9),0))</f>
        <v>team4</v>
      </c>
      <c r="E7" s="41">
        <f>VLOOKUP($D7,$U$2:$AC$9,2,0)</f>
        <v>0</v>
      </c>
      <c r="F7" s="41">
        <f>VLOOKUP($D7,$U$2:$AC$9,3,0)</f>
        <v>0</v>
      </c>
      <c r="G7" s="41">
        <f>VLOOKUP($D7,$U$2:$AC$9,4,0)</f>
        <v>0</v>
      </c>
      <c r="H7" s="41">
        <f>VLOOKUP($D7,$U$2:$AC$9,5,0)</f>
        <v>0</v>
      </c>
      <c r="I7" s="41">
        <f>VLOOKUP($D7,$U$2:$AC$9,6,0)</f>
        <v>0</v>
      </c>
      <c r="J7" s="41">
        <f>VLOOKUP($D7,$U$2:$AC$9,7,0)</f>
        <v>0</v>
      </c>
      <c r="K7" s="41">
        <f>VLOOKUP($D7,$U$2:$AC$9,8,0)</f>
        <v>0</v>
      </c>
      <c r="L7" s="41">
        <f>VLOOKUP($D7,$U$2:$AC$9,9,0)</f>
        <v>0</v>
      </c>
      <c r="M7" s="32"/>
      <c r="N7" s="32"/>
      <c r="O7" s="32"/>
      <c r="P7" s="32"/>
      <c r="Q7" s="32"/>
      <c r="U7" s="15" t="str">
        <f>A8</f>
        <v>team6</v>
      </c>
      <c r="V7" s="10">
        <f t="array" ref="V7">SUM(($C$14:$C$131=U7)*(ISNUMBER($E$14:$E$131)),($D$14:$D$131=U7)*(ISNUMBER($G$14:$G$131)))</f>
        <v>1</v>
      </c>
      <c r="W7" s="6">
        <f t="array" ref="W7">SUM((home=U7)*(homescore&gt;visitorscore),(visitor=U7)*(visitorscore&gt;homescore))</f>
        <v>0</v>
      </c>
      <c r="X7" s="6">
        <f t="array" ref="X7">SUM((home=U7)*(homescore=visitorscore)*ISNUMBER(visitorscore),(visitor=U7)*(visitorscore=homescore)*ISNUMBER(homescore))</f>
        <v>0</v>
      </c>
      <c r="Y7" s="6">
        <f t="array" ref="Y7">SUM((home=U7)*(homescore&lt;visitorscore),(visitor=U7)*(visitorscore&lt;homescore))</f>
        <v>0</v>
      </c>
      <c r="Z7" s="11">
        <f t="shared" si="0"/>
        <v>0</v>
      </c>
      <c r="AA7" s="12">
        <f t="shared" si="1"/>
        <v>0</v>
      </c>
      <c r="AB7" s="13">
        <f t="shared" si="2"/>
        <v>0</v>
      </c>
      <c r="AC7" s="11">
        <f>W7*Options!$B$2+X7*Options!$B$3+Y7*Options!$B$4+VLOOKUP(U7,$A$3:$C$10,2,0)</f>
        <v>0</v>
      </c>
      <c r="AD7">
        <f t="shared" si="3"/>
        <v>0</v>
      </c>
    </row>
    <row r="8" spans="1:30" x14ac:dyDescent="0.3">
      <c r="A8" s="37" t="s">
        <v>20</v>
      </c>
      <c r="B8" s="48"/>
      <c r="C8" s="32"/>
      <c r="D8" s="37" t="str">
        <f t="array" ref="D8">INDEX($U$2:$U$9,MATCH(LARGE($AD$2:$AD$9-ROW($AD$2:$AD$9)/COUNT($AD$2:$AD$9),ROW(D8)-ROW(D$4)+1),$AD$2:$AD$9-ROW($AD$2:$AD$9)/COUNT($AD$2:$AD$9),0))</f>
        <v>team5</v>
      </c>
      <c r="E8" s="41">
        <f>VLOOKUP($D8,$U$2:$AC$9,2,0)</f>
        <v>1</v>
      </c>
      <c r="F8" s="41">
        <f>VLOOKUP($D8,$U$2:$AC$9,3,0)</f>
        <v>0</v>
      </c>
      <c r="G8" s="41">
        <f>VLOOKUP($D8,$U$2:$AC$9,4,0)</f>
        <v>0</v>
      </c>
      <c r="H8" s="41">
        <f>VLOOKUP($D8,$U$2:$AC$9,5,0)</f>
        <v>0</v>
      </c>
      <c r="I8" s="41">
        <f>VLOOKUP($D8,$U$2:$AC$9,6,0)</f>
        <v>0</v>
      </c>
      <c r="J8" s="41">
        <f>VLOOKUP($D8,$U$2:$AC$9,7,0)</f>
        <v>0</v>
      </c>
      <c r="K8" s="41">
        <f>VLOOKUP($D8,$U$2:$AC$9,8,0)</f>
        <v>0</v>
      </c>
      <c r="L8" s="41">
        <f>VLOOKUP($D8,$U$2:$AC$9,9,0)</f>
        <v>0</v>
      </c>
      <c r="M8" s="32"/>
      <c r="N8" s="32"/>
      <c r="O8" s="32"/>
      <c r="P8" s="32"/>
      <c r="Q8" s="32"/>
      <c r="U8" s="15" t="str">
        <f>A9</f>
        <v>team7</v>
      </c>
      <c r="V8" s="10">
        <f t="array" ref="V8">SUM(($C$14:$C$131=U8)*(ISNUMBER($E$14:$E$131)),($D$14:$D$131=U8)*(ISNUMBER($G$14:$G$131)))</f>
        <v>0</v>
      </c>
      <c r="W8" s="6">
        <f t="array" ref="W8">SUM((home=U8)*(homescore&gt;visitorscore),(visitor=U8)*(visitorscore&gt;homescore))</f>
        <v>0</v>
      </c>
      <c r="X8" s="6">
        <f t="array" ref="X8">SUM((home=U8)*(homescore=visitorscore)*ISNUMBER(visitorscore),(visitor=U8)*(visitorscore=homescore)*ISNUMBER(homescore))</f>
        <v>0</v>
      </c>
      <c r="Y8" s="6">
        <f t="array" ref="Y8">SUM((home=U8)*(homescore&lt;visitorscore),(visitor=U8)*(visitorscore&lt;homescore))</f>
        <v>0</v>
      </c>
      <c r="Z8" s="11">
        <f t="shared" si="0"/>
        <v>0</v>
      </c>
      <c r="AA8" s="12">
        <f t="shared" si="1"/>
        <v>0</v>
      </c>
      <c r="AB8" s="13">
        <f t="shared" si="2"/>
        <v>0</v>
      </c>
      <c r="AC8" s="11">
        <f>W8*Options!$B$2+X8*Options!$B$3+Y8*Options!$B$4+VLOOKUP(U8,$A$3:$C$10,2,0)</f>
        <v>0</v>
      </c>
      <c r="AD8">
        <f t="shared" si="3"/>
        <v>0</v>
      </c>
    </row>
    <row r="9" spans="1:30" x14ac:dyDescent="0.3">
      <c r="A9" s="37" t="s">
        <v>26</v>
      </c>
      <c r="B9" s="48"/>
      <c r="C9" s="32"/>
      <c r="D9" s="37" t="str">
        <f t="array" ref="D9">INDEX($U$2:$U$9,MATCH(LARGE($AD$2:$AD$9-ROW($AD$2:$AD$9)/COUNT($AD$2:$AD$9),ROW(D9)-ROW(D$4)+1),$AD$2:$AD$9-ROW($AD$2:$AD$9)/COUNT($AD$2:$AD$9),0))</f>
        <v>team6</v>
      </c>
      <c r="E9" s="41">
        <f>VLOOKUP($D9,$U$2:$AC$9,2,0)</f>
        <v>1</v>
      </c>
      <c r="F9" s="41">
        <f>VLOOKUP($D9,$U$2:$AC$9,3,0)</f>
        <v>0</v>
      </c>
      <c r="G9" s="41">
        <f>VLOOKUP($D9,$U$2:$AC$9,4,0)</f>
        <v>0</v>
      </c>
      <c r="H9" s="41">
        <f>VLOOKUP($D9,$U$2:$AC$9,5,0)</f>
        <v>0</v>
      </c>
      <c r="I9" s="41">
        <f>VLOOKUP($D9,$U$2:$AC$9,6,0)</f>
        <v>0</v>
      </c>
      <c r="J9" s="41">
        <f>VLOOKUP($D9,$U$2:$AC$9,7,0)</f>
        <v>0</v>
      </c>
      <c r="K9" s="41">
        <f>VLOOKUP($D9,$U$2:$AC$9,8,0)</f>
        <v>0</v>
      </c>
      <c r="L9" s="41">
        <f>VLOOKUP($D9,$U$2:$AC$9,9,0)</f>
        <v>0</v>
      </c>
      <c r="M9" s="32"/>
      <c r="N9" s="32"/>
      <c r="O9" s="32"/>
      <c r="P9" s="32"/>
      <c r="Q9" s="32"/>
      <c r="U9" s="15" t="str">
        <f>A10</f>
        <v>team8</v>
      </c>
      <c r="V9" s="10">
        <f t="array" ref="V9">SUM(($C$14:$C$131=U9)*(ISNUMBER($E$14:$E$131)),($D$14:$D$131=U9)*(ISNUMBER($G$14:$G$131)))</f>
        <v>0</v>
      </c>
      <c r="W9" s="6">
        <f t="array" ref="W9">SUM((home=U9)*(homescore&gt;visitorscore),(visitor=U9)*(visitorscore&gt;homescore))</f>
        <v>0</v>
      </c>
      <c r="X9" s="6">
        <f t="array" ref="X9">SUM((home=U9)*(homescore=visitorscore)*ISNUMBER(visitorscore),(visitor=U9)*(visitorscore=homescore)*ISNUMBER(homescore))</f>
        <v>0</v>
      </c>
      <c r="Y9" s="6">
        <f t="array" ref="Y9">SUM((home=U9)*(homescore&lt;visitorscore),(visitor=U9)*(visitorscore&lt;homescore))</f>
        <v>0</v>
      </c>
      <c r="Z9" s="11">
        <f t="shared" ref="Z9" si="4">SUMIF(home,U9,homescore)+SUMIF(visitor,U9,visitorscore)</f>
        <v>0</v>
      </c>
      <c r="AA9" s="12">
        <f t="shared" ref="AA9" si="5">SUMIF(home,U9,visitorscore)+SUMIF(visitor,U9,homescore)</f>
        <v>0</v>
      </c>
      <c r="AB9" s="13">
        <f t="shared" ref="AB9" si="6">Z9-AA9</f>
        <v>0</v>
      </c>
      <c r="AC9" s="11">
        <f>W9*Options!$B$2+X9*Options!$B$3+Y9*Options!$B$4+VLOOKUP(U9,$A$3:$C$10,2,0)</f>
        <v>0</v>
      </c>
      <c r="AD9">
        <f t="shared" si="3"/>
        <v>0</v>
      </c>
    </row>
    <row r="10" spans="1:30" x14ac:dyDescent="0.3">
      <c r="A10" s="37" t="s">
        <v>27</v>
      </c>
      <c r="B10" s="48"/>
      <c r="C10" s="32"/>
      <c r="D10" s="37" t="str">
        <f t="array" ref="D10">INDEX($U$2:$U$9,MATCH(LARGE($AD$2:$AD$9-ROW($AD$2:$AD$9)/COUNT($AD$2:$AD$9),ROW(D10)-ROW(D$4)+1),$AD$2:$AD$9-ROW($AD$2:$AD$9)/COUNT($AD$2:$AD$9),0))</f>
        <v>team7</v>
      </c>
      <c r="E10" s="41">
        <f>VLOOKUP($D10,$U$2:$AC$9,2,0)</f>
        <v>0</v>
      </c>
      <c r="F10" s="41">
        <f>VLOOKUP($D10,$U$2:$AC$9,3,0)</f>
        <v>0</v>
      </c>
      <c r="G10" s="41">
        <f>VLOOKUP($D10,$U$2:$AC$9,4,0)</f>
        <v>0</v>
      </c>
      <c r="H10" s="41">
        <f>VLOOKUP($D10,$U$2:$AC$9,5,0)</f>
        <v>0</v>
      </c>
      <c r="I10" s="41">
        <f>VLOOKUP($D10,$U$2:$AC$9,6,0)</f>
        <v>0</v>
      </c>
      <c r="J10" s="41">
        <f>VLOOKUP($D10,$U$2:$AC$9,7,0)</f>
        <v>0</v>
      </c>
      <c r="K10" s="41">
        <f>VLOOKUP($D10,$U$2:$AC$9,8,0)</f>
        <v>0</v>
      </c>
      <c r="L10" s="41">
        <f>VLOOKUP($D10,$U$2:$AC$9,9,0)</f>
        <v>0</v>
      </c>
      <c r="M10" s="32"/>
      <c r="N10" s="32"/>
      <c r="O10" s="32"/>
      <c r="P10" s="32"/>
      <c r="Q10" s="32"/>
    </row>
    <row r="11" spans="1:30" x14ac:dyDescent="0.3">
      <c r="A11" s="32"/>
      <c r="B11" s="32"/>
      <c r="C11" s="32"/>
      <c r="D11" s="37" t="str">
        <f t="array" ref="D11">INDEX($U$2:$U$9,MATCH(LARGE($AD$2:$AD$9-ROW($AD$2:$AD$9)/COUNT($AD$2:$AD$9),ROW(D11)-ROW(D$4)+1),$AD$2:$AD$9-ROW($AD$2:$AD$9)/COUNT($AD$2:$AD$9),0))</f>
        <v>team8</v>
      </c>
      <c r="E11" s="41">
        <f>VLOOKUP($D11,$U$2:$AC$9,2,0)</f>
        <v>0</v>
      </c>
      <c r="F11" s="41">
        <f>VLOOKUP($D11,$U$2:$AC$9,3,0)</f>
        <v>0</v>
      </c>
      <c r="G11" s="41">
        <f>VLOOKUP($D11,$U$2:$AC$9,4,0)</f>
        <v>0</v>
      </c>
      <c r="H11" s="41">
        <f>VLOOKUP($D11,$U$2:$AC$9,5,0)</f>
        <v>0</v>
      </c>
      <c r="I11" s="41">
        <f>VLOOKUP($D11,$U$2:$AC$9,6,0)</f>
        <v>0</v>
      </c>
      <c r="J11" s="41">
        <f>VLOOKUP($D11,$U$2:$AC$9,7,0)</f>
        <v>0</v>
      </c>
      <c r="K11" s="41">
        <f>VLOOKUP($D11,$U$2:$AC$9,8,0)</f>
        <v>0</v>
      </c>
      <c r="L11" s="41">
        <f>VLOOKUP($D11,$U$2:$AC$9,9,0)</f>
        <v>0</v>
      </c>
      <c r="M11" s="32"/>
      <c r="N11" s="32"/>
      <c r="O11" s="32"/>
      <c r="P11" s="32"/>
      <c r="Q11" s="32"/>
    </row>
    <row r="12" spans="1:30" x14ac:dyDescent="0.3">
      <c r="A12" s="32"/>
      <c r="B12" s="32"/>
      <c r="C12" s="32"/>
      <c r="D12" s="32"/>
      <c r="E12" s="32"/>
      <c r="F12" s="32"/>
      <c r="G12" s="32"/>
      <c r="H12" s="32"/>
      <c r="I12" s="34"/>
      <c r="J12" s="34"/>
      <c r="K12" s="34"/>
      <c r="L12" s="32"/>
      <c r="M12" s="32"/>
      <c r="N12" s="32"/>
      <c r="O12" s="32"/>
      <c r="P12" s="32"/>
      <c r="Q12" s="32"/>
    </row>
    <row r="13" spans="1:30" x14ac:dyDescent="0.3">
      <c r="A13" s="32"/>
      <c r="B13" s="32"/>
      <c r="C13" s="45" t="s">
        <v>29</v>
      </c>
      <c r="D13" s="46"/>
      <c r="E13" s="46"/>
      <c r="F13" s="46"/>
      <c r="G13" s="46"/>
      <c r="H13" s="32"/>
      <c r="I13" s="34"/>
      <c r="J13" s="39"/>
      <c r="K13" s="34"/>
      <c r="L13" s="32"/>
      <c r="M13" s="32"/>
      <c r="N13" s="32"/>
      <c r="O13" s="32"/>
      <c r="P13" s="32"/>
      <c r="Q13" s="32"/>
    </row>
    <row r="14" spans="1:30" x14ac:dyDescent="0.3">
      <c r="A14" s="32"/>
      <c r="B14" s="41">
        <v>1</v>
      </c>
      <c r="C14" s="37" t="str">
        <f>A7</f>
        <v>team5</v>
      </c>
      <c r="D14" s="37" t="str">
        <f>A8</f>
        <v>team6</v>
      </c>
      <c r="E14" s="40"/>
      <c r="F14" s="41" t="s">
        <v>11</v>
      </c>
      <c r="G14" s="41"/>
      <c r="H14" s="42"/>
      <c r="I14" s="34"/>
      <c r="J14" s="34"/>
      <c r="K14" s="34"/>
      <c r="L14" s="32"/>
      <c r="M14" s="32"/>
      <c r="N14" s="32"/>
      <c r="O14" s="32"/>
      <c r="P14" s="32"/>
      <c r="Q14" s="32"/>
    </row>
    <row r="15" spans="1:30" x14ac:dyDescent="0.3">
      <c r="A15" s="32"/>
      <c r="B15" s="41">
        <v>2</v>
      </c>
      <c r="C15" s="37" t="str">
        <f>A5</f>
        <v>team3</v>
      </c>
      <c r="D15" s="37" t="str">
        <f>A10</f>
        <v>team8</v>
      </c>
      <c r="E15" s="40"/>
      <c r="F15" s="41" t="s">
        <v>11</v>
      </c>
      <c r="G15" s="41"/>
      <c r="H15" s="42"/>
      <c r="I15" s="34"/>
      <c r="J15" s="34"/>
      <c r="K15" s="34"/>
      <c r="L15" s="32"/>
      <c r="M15" s="32"/>
      <c r="N15" s="32"/>
      <c r="O15" s="32"/>
      <c r="P15" s="32"/>
      <c r="Q15" s="32"/>
    </row>
    <row r="16" spans="1:30" x14ac:dyDescent="0.3">
      <c r="A16" s="32"/>
      <c r="B16" s="41">
        <v>3</v>
      </c>
      <c r="C16" s="37" t="str">
        <f>A6</f>
        <v>team4</v>
      </c>
      <c r="D16" s="37" t="str">
        <f>A9</f>
        <v>team7</v>
      </c>
      <c r="E16" s="40"/>
      <c r="F16" s="41" t="s">
        <v>11</v>
      </c>
      <c r="G16" s="41"/>
      <c r="H16" s="42"/>
      <c r="I16" s="34"/>
      <c r="J16" s="34"/>
      <c r="K16" s="34"/>
      <c r="L16" s="32"/>
      <c r="M16" s="32"/>
      <c r="N16" s="32"/>
      <c r="O16" s="32"/>
      <c r="P16" s="32"/>
      <c r="Q16" s="32"/>
    </row>
    <row r="17" spans="1:31" x14ac:dyDescent="0.3">
      <c r="A17" s="32"/>
      <c r="B17" s="41">
        <v>4</v>
      </c>
      <c r="C17" s="37" t="str">
        <f>A4</f>
        <v>team2</v>
      </c>
      <c r="D17" s="37" t="str">
        <f>A3</f>
        <v>team1</v>
      </c>
      <c r="E17" s="40"/>
      <c r="F17" s="41" t="s">
        <v>11</v>
      </c>
      <c r="G17" s="41"/>
      <c r="H17" s="42"/>
      <c r="I17" s="34"/>
      <c r="J17" s="34"/>
      <c r="K17" s="34"/>
      <c r="L17" s="32"/>
      <c r="M17" s="32"/>
      <c r="N17" s="32"/>
      <c r="O17" s="32"/>
      <c r="P17" s="32"/>
      <c r="Q17" s="32"/>
    </row>
    <row r="18" spans="1:31" x14ac:dyDescent="0.3">
      <c r="A18" s="32"/>
      <c r="B18" s="41">
        <v>5</v>
      </c>
      <c r="C18" s="37" t="str">
        <f>A5</f>
        <v>team3</v>
      </c>
      <c r="D18" s="37" t="str">
        <f>A6</f>
        <v>team4</v>
      </c>
      <c r="E18" s="40"/>
      <c r="F18" s="41" t="s">
        <v>11</v>
      </c>
      <c r="G18" s="41"/>
      <c r="H18" s="42"/>
      <c r="I18" s="34"/>
      <c r="J18" s="34"/>
      <c r="K18" s="34"/>
      <c r="L18" s="32"/>
      <c r="M18" s="32"/>
      <c r="N18" s="32"/>
      <c r="O18" s="32"/>
      <c r="P18" s="32"/>
      <c r="Q18" s="32"/>
    </row>
    <row r="19" spans="1:31" x14ac:dyDescent="0.3">
      <c r="A19" s="32"/>
      <c r="B19" s="41">
        <v>6</v>
      </c>
      <c r="C19" s="37" t="str">
        <f>A3</f>
        <v>team1</v>
      </c>
      <c r="D19" s="37" t="str">
        <f>A9</f>
        <v>team7</v>
      </c>
      <c r="E19" s="40"/>
      <c r="F19" s="41" t="s">
        <v>11</v>
      </c>
      <c r="G19" s="41"/>
      <c r="H19" s="42"/>
      <c r="I19" s="34"/>
      <c r="J19" s="34"/>
      <c r="K19" s="34"/>
      <c r="L19" s="32"/>
      <c r="M19" s="32"/>
      <c r="N19" s="32"/>
      <c r="O19" s="32"/>
      <c r="P19" s="32"/>
      <c r="Q19" s="32"/>
    </row>
    <row r="20" spans="1:31" x14ac:dyDescent="0.3">
      <c r="A20" s="32"/>
      <c r="B20" s="41">
        <v>7</v>
      </c>
      <c r="C20" s="37" t="str">
        <f>A10</f>
        <v>team8</v>
      </c>
      <c r="D20" s="37" t="str">
        <f>A8</f>
        <v>team6</v>
      </c>
      <c r="E20" s="40"/>
      <c r="F20" s="41" t="s">
        <v>11</v>
      </c>
      <c r="G20" s="41"/>
      <c r="H20" s="32"/>
      <c r="I20" s="34"/>
      <c r="J20" s="34"/>
      <c r="K20" s="34"/>
      <c r="L20" s="32"/>
      <c r="M20" s="32"/>
      <c r="N20" s="32"/>
      <c r="O20" s="32"/>
      <c r="P20" s="32"/>
      <c r="Q20" s="32"/>
    </row>
    <row r="21" spans="1:31" x14ac:dyDescent="0.3">
      <c r="A21" s="32"/>
      <c r="B21" s="41">
        <v>8</v>
      </c>
      <c r="C21" s="37" t="str">
        <f>A4</f>
        <v>team2</v>
      </c>
      <c r="D21" s="37" t="str">
        <f>A7</f>
        <v>team5</v>
      </c>
      <c r="E21" s="40"/>
      <c r="F21" s="41" t="s">
        <v>11</v>
      </c>
      <c r="G21" s="41"/>
      <c r="H21" s="32"/>
      <c r="I21" s="34"/>
      <c r="J21" s="34"/>
      <c r="K21" s="34"/>
      <c r="L21" s="32"/>
      <c r="M21" s="32"/>
      <c r="N21" s="32"/>
      <c r="O21" s="32"/>
      <c r="P21" s="32"/>
      <c r="Q21" s="32"/>
    </row>
    <row r="22" spans="1:31" x14ac:dyDescent="0.3">
      <c r="A22" s="32"/>
      <c r="B22" s="41">
        <v>9</v>
      </c>
      <c r="C22" s="37" t="str">
        <f>A9</f>
        <v>team7</v>
      </c>
      <c r="D22" s="37" t="str">
        <f>A10</f>
        <v>team8</v>
      </c>
      <c r="E22" s="40"/>
      <c r="F22" s="41" t="s">
        <v>11</v>
      </c>
      <c r="G22" s="41"/>
      <c r="H22" s="32"/>
      <c r="I22" s="34"/>
      <c r="J22" s="34"/>
      <c r="K22" s="34"/>
      <c r="L22" s="32"/>
      <c r="M22" s="32"/>
      <c r="N22" s="32"/>
      <c r="O22" s="32"/>
      <c r="P22" s="32"/>
      <c r="Q22" s="32"/>
    </row>
    <row r="23" spans="1:31" x14ac:dyDescent="0.3">
      <c r="A23" s="32"/>
      <c r="B23" s="41">
        <v>10</v>
      </c>
      <c r="C23" s="37" t="str">
        <f>A8</f>
        <v>team6</v>
      </c>
      <c r="D23" s="37" t="str">
        <f>A4</f>
        <v>team2</v>
      </c>
      <c r="E23" s="40"/>
      <c r="F23" s="41" t="s">
        <v>11</v>
      </c>
      <c r="G23" s="41"/>
      <c r="H23" s="32"/>
      <c r="I23" s="34"/>
      <c r="J23" s="34"/>
      <c r="K23" s="34"/>
      <c r="L23" s="32"/>
      <c r="M23" s="32"/>
      <c r="N23" s="32"/>
      <c r="O23" s="32"/>
      <c r="P23" s="32"/>
      <c r="Q23" s="32"/>
    </row>
    <row r="24" spans="1:31" x14ac:dyDescent="0.3">
      <c r="A24" s="32"/>
      <c r="B24" s="41">
        <v>11</v>
      </c>
      <c r="C24" s="37" t="str">
        <f>A6</f>
        <v>team4</v>
      </c>
      <c r="D24" s="37" t="str">
        <f>A3</f>
        <v>team1</v>
      </c>
      <c r="E24" s="40"/>
      <c r="F24" s="41" t="s">
        <v>11</v>
      </c>
      <c r="G24" s="41"/>
      <c r="H24" s="32"/>
      <c r="I24" s="34"/>
      <c r="J24" s="34"/>
      <c r="K24" s="34"/>
      <c r="L24" s="32"/>
      <c r="M24" s="32"/>
      <c r="N24" s="32"/>
      <c r="O24" s="32"/>
      <c r="P24" s="32"/>
      <c r="Q24" s="32"/>
    </row>
    <row r="25" spans="1:31" x14ac:dyDescent="0.3">
      <c r="A25" s="32"/>
      <c r="B25" s="41">
        <v>12</v>
      </c>
      <c r="C25" s="37" t="str">
        <f>A7</f>
        <v>team5</v>
      </c>
      <c r="D25" s="37" t="str">
        <f>A5</f>
        <v>team3</v>
      </c>
      <c r="E25" s="40"/>
      <c r="F25" s="41" t="s">
        <v>11</v>
      </c>
      <c r="G25" s="41"/>
      <c r="H25" s="32"/>
      <c r="I25" s="34"/>
      <c r="J25" s="34"/>
      <c r="K25" s="34"/>
      <c r="L25" s="32"/>
      <c r="M25" s="32"/>
      <c r="N25" s="32"/>
      <c r="O25" s="32"/>
      <c r="P25" s="32"/>
      <c r="Q25" s="32"/>
    </row>
    <row r="26" spans="1:31" x14ac:dyDescent="0.3">
      <c r="A26" s="32"/>
      <c r="B26" s="41">
        <v>13</v>
      </c>
      <c r="C26" s="37" t="str">
        <f>A9</f>
        <v>team7</v>
      </c>
      <c r="D26" s="37" t="str">
        <f>A7</f>
        <v>team5</v>
      </c>
      <c r="E26" s="40"/>
      <c r="F26" s="41" t="s">
        <v>11</v>
      </c>
      <c r="G26" s="41"/>
      <c r="H26" s="32"/>
      <c r="I26" s="34"/>
      <c r="J26" s="34"/>
      <c r="K26" s="34"/>
      <c r="L26" s="32"/>
      <c r="M26" s="32"/>
      <c r="N26" s="32"/>
      <c r="O26" s="32"/>
      <c r="P26" s="32"/>
      <c r="Q26" s="32"/>
    </row>
    <row r="27" spans="1:31" x14ac:dyDescent="0.3">
      <c r="A27" s="32"/>
      <c r="B27" s="41">
        <v>14</v>
      </c>
      <c r="C27" s="37" t="str">
        <f>A8</f>
        <v>team6</v>
      </c>
      <c r="D27" s="37" t="str">
        <f>A3</f>
        <v>team1</v>
      </c>
      <c r="E27" s="40"/>
      <c r="F27" s="41" t="s">
        <v>11</v>
      </c>
      <c r="G27" s="41"/>
      <c r="H27" s="32"/>
      <c r="I27" s="34"/>
      <c r="J27" s="34"/>
      <c r="K27" s="34"/>
      <c r="L27" s="32"/>
      <c r="M27" s="32"/>
      <c r="N27" s="32"/>
      <c r="O27" s="32"/>
      <c r="P27" s="32"/>
      <c r="Q27" s="32"/>
    </row>
    <row r="28" spans="1:31" x14ac:dyDescent="0.3">
      <c r="A28" s="32"/>
      <c r="B28" s="41">
        <v>15</v>
      </c>
      <c r="C28" s="37" t="str">
        <f>A4</f>
        <v>team2</v>
      </c>
      <c r="D28" s="37" t="str">
        <f>A5</f>
        <v>team3</v>
      </c>
      <c r="E28" s="40"/>
      <c r="F28" s="41" t="s">
        <v>11</v>
      </c>
      <c r="G28" s="41"/>
      <c r="H28" s="32"/>
      <c r="I28" s="34"/>
      <c r="J28" s="34"/>
      <c r="K28" s="34"/>
      <c r="L28" s="32"/>
      <c r="M28" s="32"/>
      <c r="N28" s="32"/>
      <c r="O28" s="32"/>
      <c r="P28" s="32"/>
      <c r="Q28" s="32"/>
    </row>
    <row r="29" spans="1:31" x14ac:dyDescent="0.3">
      <c r="A29" s="32"/>
      <c r="B29" s="41">
        <v>16</v>
      </c>
      <c r="C29" s="37" t="str">
        <f>A10</f>
        <v>team8</v>
      </c>
      <c r="D29" s="37" t="str">
        <f>A6</f>
        <v>team4</v>
      </c>
      <c r="E29" s="43"/>
      <c r="F29" s="41" t="s">
        <v>11</v>
      </c>
      <c r="G29" s="37"/>
      <c r="H29" s="32"/>
      <c r="I29" s="34"/>
      <c r="J29" s="34"/>
      <c r="K29" s="34"/>
      <c r="L29" s="32"/>
      <c r="M29" s="32"/>
      <c r="N29" s="32"/>
      <c r="O29" s="32"/>
      <c r="P29" s="32"/>
      <c r="Q29" s="32"/>
      <c r="AD29" s="6"/>
      <c r="AE29" s="6"/>
    </row>
    <row r="30" spans="1:31" x14ac:dyDescent="0.3">
      <c r="A30" s="32"/>
      <c r="B30" s="41">
        <v>17</v>
      </c>
      <c r="C30" s="37" t="str">
        <f>A3</f>
        <v>team1</v>
      </c>
      <c r="D30" s="37" t="str">
        <f>A5</f>
        <v>team3</v>
      </c>
      <c r="E30" s="43"/>
      <c r="F30" s="41" t="s">
        <v>11</v>
      </c>
      <c r="G30" s="37"/>
      <c r="H30" s="32"/>
      <c r="I30" s="34"/>
      <c r="J30" s="34"/>
      <c r="K30" s="34"/>
      <c r="L30" s="32"/>
      <c r="M30" s="32"/>
      <c r="N30" s="32"/>
      <c r="O30" s="32"/>
      <c r="P30" s="32"/>
      <c r="Q30" s="32"/>
      <c r="AD30" s="6"/>
      <c r="AE30" s="6"/>
    </row>
    <row r="31" spans="1:31" x14ac:dyDescent="0.3">
      <c r="A31" s="32"/>
      <c r="B31" s="41">
        <v>18</v>
      </c>
      <c r="C31" s="37" t="str">
        <f>A6</f>
        <v>team4</v>
      </c>
      <c r="D31" s="37" t="str">
        <f>A4</f>
        <v>team2</v>
      </c>
      <c r="E31" s="43"/>
      <c r="F31" s="41" t="s">
        <v>11</v>
      </c>
      <c r="G31" s="37"/>
      <c r="H31" s="32"/>
      <c r="I31" s="34"/>
      <c r="J31" s="34"/>
      <c r="K31" s="34"/>
      <c r="L31" s="32"/>
      <c r="M31" s="32"/>
      <c r="N31" s="32"/>
      <c r="O31" s="32"/>
      <c r="P31" s="32"/>
      <c r="Q31" s="32"/>
      <c r="AD31" s="6"/>
      <c r="AE31" s="6"/>
    </row>
    <row r="32" spans="1:31" x14ac:dyDescent="0.3">
      <c r="A32" s="32"/>
      <c r="B32" s="41">
        <v>19</v>
      </c>
      <c r="C32" s="37" t="str">
        <f>A7</f>
        <v>team5</v>
      </c>
      <c r="D32" s="37" t="str">
        <f>A10</f>
        <v>team8</v>
      </c>
      <c r="E32" s="43"/>
      <c r="F32" s="41" t="s">
        <v>11</v>
      </c>
      <c r="G32" s="37"/>
      <c r="H32" s="32"/>
      <c r="I32" s="34"/>
      <c r="J32" s="34"/>
      <c r="K32" s="34"/>
      <c r="L32" s="32"/>
      <c r="M32" s="32"/>
      <c r="N32" s="32"/>
      <c r="O32" s="32"/>
      <c r="P32" s="32"/>
      <c r="Q32" s="32"/>
    </row>
    <row r="33" spans="1:17" x14ac:dyDescent="0.3">
      <c r="A33" s="32"/>
      <c r="B33" s="41">
        <v>20</v>
      </c>
      <c r="C33" s="37" t="str">
        <f>A8</f>
        <v>team6</v>
      </c>
      <c r="D33" s="37" t="str">
        <f>A9</f>
        <v>team7</v>
      </c>
      <c r="E33" s="43"/>
      <c r="F33" s="41" t="s">
        <v>11</v>
      </c>
      <c r="G33" s="37"/>
      <c r="H33" s="32"/>
      <c r="I33" s="34"/>
      <c r="J33" s="34"/>
      <c r="K33" s="34"/>
      <c r="L33" s="32"/>
      <c r="M33" s="32"/>
      <c r="N33" s="32"/>
      <c r="O33" s="32"/>
      <c r="P33" s="32"/>
      <c r="Q33" s="32"/>
    </row>
    <row r="34" spans="1:17" x14ac:dyDescent="0.3">
      <c r="A34" s="32"/>
      <c r="B34" s="41">
        <v>21</v>
      </c>
      <c r="C34" s="37" t="str">
        <f>A5</f>
        <v>team3</v>
      </c>
      <c r="D34" s="37" t="str">
        <f>A8</f>
        <v>team6</v>
      </c>
      <c r="E34" s="43"/>
      <c r="F34" s="41" t="s">
        <v>11</v>
      </c>
      <c r="G34" s="37"/>
      <c r="H34" s="32"/>
      <c r="I34" s="34"/>
      <c r="J34" s="34"/>
      <c r="K34" s="34"/>
      <c r="L34" s="32"/>
      <c r="M34" s="32"/>
      <c r="N34" s="32"/>
      <c r="O34" s="32"/>
      <c r="P34" s="32"/>
      <c r="Q34" s="32"/>
    </row>
    <row r="35" spans="1:17" x14ac:dyDescent="0.3">
      <c r="A35" s="32"/>
      <c r="B35" s="41">
        <v>22</v>
      </c>
      <c r="C35" s="37" t="str">
        <f>A6</f>
        <v>team4</v>
      </c>
      <c r="D35" s="37" t="str">
        <f>A7</f>
        <v>team5</v>
      </c>
      <c r="E35" s="43"/>
      <c r="F35" s="41" t="s">
        <v>11</v>
      </c>
      <c r="G35" s="37"/>
      <c r="H35" s="32"/>
      <c r="I35" s="34"/>
      <c r="J35" s="34"/>
      <c r="K35" s="34"/>
      <c r="L35" s="32"/>
      <c r="M35" s="32"/>
      <c r="N35" s="32"/>
      <c r="O35" s="32"/>
      <c r="P35" s="32"/>
      <c r="Q35" s="32"/>
    </row>
    <row r="36" spans="1:17" x14ac:dyDescent="0.3">
      <c r="A36" s="32"/>
      <c r="B36" s="41">
        <v>23</v>
      </c>
      <c r="C36" s="37" t="str">
        <f>A4</f>
        <v>team2</v>
      </c>
      <c r="D36" s="37" t="str">
        <f>A9</f>
        <v>team7</v>
      </c>
      <c r="E36" s="43"/>
      <c r="F36" s="41" t="s">
        <v>11</v>
      </c>
      <c r="G36" s="37"/>
      <c r="H36" s="32"/>
      <c r="I36" s="34"/>
      <c r="J36" s="34"/>
      <c r="K36" s="34"/>
      <c r="L36" s="32"/>
      <c r="M36" s="32"/>
      <c r="N36" s="32"/>
      <c r="O36" s="32"/>
      <c r="P36" s="32"/>
      <c r="Q36" s="32"/>
    </row>
    <row r="37" spans="1:17" x14ac:dyDescent="0.3">
      <c r="A37" s="32"/>
      <c r="B37" s="41">
        <v>24</v>
      </c>
      <c r="C37" s="37" t="str">
        <f>A10</f>
        <v>team8</v>
      </c>
      <c r="D37" s="37" t="str">
        <f>A3</f>
        <v>team1</v>
      </c>
      <c r="E37" s="43"/>
      <c r="F37" s="41" t="s">
        <v>11</v>
      </c>
      <c r="G37" s="37"/>
      <c r="H37" s="32"/>
      <c r="I37" s="34"/>
      <c r="J37" s="34"/>
      <c r="K37" s="34"/>
      <c r="L37" s="32"/>
      <c r="M37" s="32"/>
      <c r="N37" s="32"/>
      <c r="O37" s="32"/>
      <c r="P37" s="32"/>
      <c r="Q37" s="32"/>
    </row>
    <row r="38" spans="1:17" x14ac:dyDescent="0.3">
      <c r="A38" s="32"/>
      <c r="B38" s="41">
        <v>25</v>
      </c>
      <c r="C38" s="37" t="str">
        <f>A10</f>
        <v>team8</v>
      </c>
      <c r="D38" s="37" t="str">
        <f>A4</f>
        <v>team2</v>
      </c>
      <c r="E38" s="43"/>
      <c r="F38" s="41" t="s">
        <v>11</v>
      </c>
      <c r="G38" s="37"/>
      <c r="H38" s="32"/>
      <c r="I38" s="34"/>
      <c r="J38" s="34"/>
      <c r="K38" s="34"/>
      <c r="L38" s="32"/>
      <c r="M38" s="32"/>
      <c r="N38" s="32"/>
      <c r="O38" s="32"/>
      <c r="P38" s="32"/>
      <c r="Q38" s="32"/>
    </row>
    <row r="39" spans="1:17" x14ac:dyDescent="0.3">
      <c r="A39" s="32"/>
      <c r="B39" s="41">
        <v>26</v>
      </c>
      <c r="C39" s="37" t="str">
        <f>A9</f>
        <v>team7</v>
      </c>
      <c r="D39" s="37" t="str">
        <f>A5</f>
        <v>team3</v>
      </c>
      <c r="E39" s="43"/>
      <c r="F39" s="41" t="s">
        <v>11</v>
      </c>
      <c r="G39" s="37"/>
      <c r="H39" s="32"/>
      <c r="I39" s="34"/>
      <c r="J39" s="34"/>
      <c r="K39" s="34"/>
      <c r="L39" s="32"/>
      <c r="M39" s="32"/>
      <c r="N39" s="32"/>
      <c r="O39" s="32"/>
      <c r="P39" s="32"/>
      <c r="Q39" s="32"/>
    </row>
    <row r="40" spans="1:17" x14ac:dyDescent="0.3">
      <c r="A40" s="32"/>
      <c r="B40" s="41">
        <v>27</v>
      </c>
      <c r="C40" s="37" t="str">
        <f>A3</f>
        <v>team1</v>
      </c>
      <c r="D40" s="37" t="str">
        <f>A7</f>
        <v>team5</v>
      </c>
      <c r="E40" s="43"/>
      <c r="F40" s="41" t="s">
        <v>11</v>
      </c>
      <c r="G40" s="37"/>
      <c r="H40" s="32"/>
      <c r="I40" s="34"/>
      <c r="J40" s="34"/>
      <c r="K40" s="34"/>
      <c r="L40" s="32"/>
      <c r="M40" s="32"/>
      <c r="N40" s="32"/>
      <c r="O40" s="32"/>
      <c r="P40" s="32"/>
      <c r="Q40" s="32"/>
    </row>
    <row r="41" spans="1:17" x14ac:dyDescent="0.3">
      <c r="A41" s="32"/>
      <c r="B41" s="41">
        <v>28</v>
      </c>
      <c r="C41" s="37" t="str">
        <f>A8</f>
        <v>team6</v>
      </c>
      <c r="D41" s="37" t="str">
        <f>A6</f>
        <v>team4</v>
      </c>
      <c r="E41" s="43"/>
      <c r="F41" s="41" t="s">
        <v>11</v>
      </c>
      <c r="G41" s="37"/>
      <c r="H41" s="32"/>
      <c r="I41" s="34"/>
      <c r="J41" s="34"/>
      <c r="K41" s="34"/>
      <c r="L41" s="32"/>
      <c r="M41" s="32"/>
      <c r="N41" s="32"/>
      <c r="O41" s="32"/>
      <c r="P41" s="32"/>
      <c r="Q41" s="32"/>
    </row>
    <row r="42" spans="1:17" x14ac:dyDescent="0.3">
      <c r="A42" s="32"/>
      <c r="B42" s="32"/>
      <c r="C42" s="32"/>
      <c r="D42" s="32"/>
      <c r="E42" s="32"/>
      <c r="F42" s="32"/>
      <c r="G42" s="32"/>
      <c r="H42" s="32"/>
      <c r="I42" s="34"/>
      <c r="J42" s="34"/>
      <c r="K42" s="34"/>
      <c r="L42" s="32"/>
      <c r="M42" s="32"/>
      <c r="N42" s="32"/>
      <c r="O42" s="32"/>
      <c r="P42" s="32"/>
      <c r="Q42" s="32"/>
    </row>
    <row r="43" spans="1:17" x14ac:dyDescent="0.3">
      <c r="A43" s="32"/>
      <c r="B43" s="32"/>
      <c r="C43" s="38" t="s">
        <v>30</v>
      </c>
      <c r="D43" s="32"/>
      <c r="E43" s="32"/>
      <c r="F43" s="32"/>
      <c r="G43" s="32"/>
      <c r="H43" s="32"/>
      <c r="I43" s="34"/>
      <c r="J43" s="34"/>
      <c r="K43" s="34"/>
      <c r="L43" s="32"/>
      <c r="M43" s="32"/>
      <c r="N43" s="32"/>
      <c r="O43" s="32"/>
      <c r="P43" s="32"/>
      <c r="Q43" s="32"/>
    </row>
    <row r="44" spans="1:17" x14ac:dyDescent="0.3">
      <c r="A44" s="32"/>
      <c r="B44" s="32"/>
      <c r="C44" s="37" t="str">
        <f t="shared" ref="C44:C71" si="7">D14</f>
        <v>team6</v>
      </c>
      <c r="D44" s="37" t="str">
        <f t="shared" ref="D44:D71" si="8">C14</f>
        <v>team5</v>
      </c>
      <c r="E44" s="40"/>
      <c r="F44" s="41" t="s">
        <v>11</v>
      </c>
      <c r="G44" s="41"/>
      <c r="H44" s="32"/>
      <c r="I44" s="34"/>
      <c r="J44" s="34"/>
      <c r="K44" s="34"/>
      <c r="L44" s="32"/>
      <c r="M44" s="32"/>
      <c r="N44" s="32"/>
      <c r="O44" s="32"/>
      <c r="P44" s="32"/>
      <c r="Q44" s="32"/>
    </row>
    <row r="45" spans="1:17" x14ac:dyDescent="0.3">
      <c r="A45" s="32"/>
      <c r="B45" s="32"/>
      <c r="C45" s="37" t="str">
        <f t="shared" si="7"/>
        <v>team8</v>
      </c>
      <c r="D45" s="37" t="str">
        <f t="shared" si="8"/>
        <v>team3</v>
      </c>
      <c r="E45" s="40"/>
      <c r="F45" s="41" t="s">
        <v>11</v>
      </c>
      <c r="G45" s="41"/>
      <c r="H45" s="32"/>
      <c r="I45" s="34"/>
      <c r="J45" s="34"/>
      <c r="K45" s="34"/>
      <c r="L45" s="32"/>
      <c r="M45" s="32"/>
      <c r="N45" s="32"/>
      <c r="O45" s="32"/>
      <c r="P45" s="32"/>
      <c r="Q45" s="32"/>
    </row>
    <row r="46" spans="1:17" x14ac:dyDescent="0.3">
      <c r="A46" s="32"/>
      <c r="B46" s="32"/>
      <c r="C46" s="37" t="str">
        <f t="shared" si="7"/>
        <v>team7</v>
      </c>
      <c r="D46" s="37" t="str">
        <f t="shared" si="8"/>
        <v>team4</v>
      </c>
      <c r="E46" s="40"/>
      <c r="F46" s="41" t="s">
        <v>11</v>
      </c>
      <c r="G46" s="41"/>
      <c r="H46" s="32"/>
      <c r="I46" s="34"/>
      <c r="J46" s="34"/>
      <c r="K46" s="34"/>
      <c r="L46" s="32"/>
      <c r="M46" s="32"/>
      <c r="N46" s="32"/>
      <c r="O46" s="32"/>
      <c r="P46" s="32"/>
      <c r="Q46" s="32"/>
    </row>
    <row r="47" spans="1:17" x14ac:dyDescent="0.3">
      <c r="A47" s="32"/>
      <c r="B47" s="32"/>
      <c r="C47" s="37" t="str">
        <f t="shared" si="7"/>
        <v>team1</v>
      </c>
      <c r="D47" s="37" t="str">
        <f t="shared" si="8"/>
        <v>team2</v>
      </c>
      <c r="E47" s="40"/>
      <c r="F47" s="41" t="s">
        <v>11</v>
      </c>
      <c r="G47" s="41"/>
      <c r="H47" s="32"/>
      <c r="I47" s="34"/>
      <c r="J47" s="34"/>
      <c r="K47" s="34"/>
      <c r="L47" s="32"/>
      <c r="M47" s="32"/>
      <c r="N47" s="32"/>
      <c r="O47" s="32"/>
      <c r="P47" s="32"/>
      <c r="Q47" s="32"/>
    </row>
    <row r="48" spans="1:17" x14ac:dyDescent="0.3">
      <c r="A48" s="32"/>
      <c r="B48" s="32"/>
      <c r="C48" s="37" t="str">
        <f t="shared" si="7"/>
        <v>team4</v>
      </c>
      <c r="D48" s="37" t="str">
        <f t="shared" si="8"/>
        <v>team3</v>
      </c>
      <c r="E48" s="40"/>
      <c r="F48" s="41" t="s">
        <v>11</v>
      </c>
      <c r="G48" s="41"/>
      <c r="H48" s="32"/>
      <c r="I48" s="34"/>
      <c r="J48" s="34"/>
      <c r="K48" s="34"/>
      <c r="L48" s="32"/>
      <c r="M48" s="32"/>
      <c r="N48" s="32"/>
      <c r="O48" s="32"/>
      <c r="P48" s="32"/>
      <c r="Q48" s="32"/>
    </row>
    <row r="49" spans="1:17" x14ac:dyDescent="0.3">
      <c r="A49" s="32"/>
      <c r="B49" s="32"/>
      <c r="C49" s="37" t="str">
        <f t="shared" si="7"/>
        <v>team7</v>
      </c>
      <c r="D49" s="37" t="str">
        <f t="shared" si="8"/>
        <v>team1</v>
      </c>
      <c r="E49" s="40"/>
      <c r="F49" s="41" t="s">
        <v>11</v>
      </c>
      <c r="G49" s="41"/>
      <c r="H49" s="32"/>
      <c r="I49" s="34"/>
      <c r="J49" s="34"/>
      <c r="K49" s="34"/>
      <c r="L49" s="32"/>
      <c r="M49" s="32"/>
      <c r="N49" s="32"/>
      <c r="O49" s="32"/>
      <c r="P49" s="32"/>
      <c r="Q49" s="32"/>
    </row>
    <row r="50" spans="1:17" x14ac:dyDescent="0.3">
      <c r="A50" s="32"/>
      <c r="B50" s="32"/>
      <c r="C50" s="37" t="str">
        <f t="shared" si="7"/>
        <v>team6</v>
      </c>
      <c r="D50" s="37" t="str">
        <f t="shared" si="8"/>
        <v>team8</v>
      </c>
      <c r="E50" s="40"/>
      <c r="F50" s="41" t="s">
        <v>11</v>
      </c>
      <c r="G50" s="41"/>
      <c r="H50" s="32"/>
      <c r="I50" s="34"/>
      <c r="J50" s="34"/>
      <c r="K50" s="34"/>
      <c r="L50" s="32"/>
      <c r="M50" s="32"/>
      <c r="N50" s="32"/>
      <c r="O50" s="32"/>
      <c r="P50" s="32"/>
      <c r="Q50" s="32"/>
    </row>
    <row r="51" spans="1:17" x14ac:dyDescent="0.3">
      <c r="A51" s="32"/>
      <c r="B51" s="32"/>
      <c r="C51" s="37" t="str">
        <f t="shared" si="7"/>
        <v>team5</v>
      </c>
      <c r="D51" s="37" t="str">
        <f t="shared" si="8"/>
        <v>team2</v>
      </c>
      <c r="E51" s="40"/>
      <c r="F51" s="41" t="s">
        <v>11</v>
      </c>
      <c r="G51" s="41"/>
      <c r="H51" s="32"/>
      <c r="I51" s="34"/>
      <c r="J51" s="34"/>
      <c r="K51" s="34"/>
      <c r="L51" s="32"/>
      <c r="M51" s="32"/>
      <c r="N51" s="32"/>
      <c r="O51" s="32"/>
      <c r="P51" s="32"/>
      <c r="Q51" s="32"/>
    </row>
    <row r="52" spans="1:17" x14ac:dyDescent="0.3">
      <c r="A52" s="32"/>
      <c r="B52" s="32"/>
      <c r="C52" s="37" t="str">
        <f t="shared" si="7"/>
        <v>team8</v>
      </c>
      <c r="D52" s="37" t="str">
        <f t="shared" si="8"/>
        <v>team7</v>
      </c>
      <c r="E52" s="40"/>
      <c r="F52" s="41" t="s">
        <v>11</v>
      </c>
      <c r="G52" s="41"/>
      <c r="H52" s="32"/>
      <c r="I52" s="34"/>
      <c r="J52" s="34"/>
      <c r="K52" s="34"/>
      <c r="L52" s="32"/>
      <c r="M52" s="32"/>
      <c r="N52" s="32"/>
      <c r="O52" s="32"/>
      <c r="P52" s="32"/>
      <c r="Q52" s="32"/>
    </row>
    <row r="53" spans="1:17" x14ac:dyDescent="0.3">
      <c r="A53" s="32"/>
      <c r="B53" s="32"/>
      <c r="C53" s="37" t="str">
        <f t="shared" si="7"/>
        <v>team2</v>
      </c>
      <c r="D53" s="37" t="str">
        <f t="shared" si="8"/>
        <v>team6</v>
      </c>
      <c r="E53" s="40"/>
      <c r="F53" s="41" t="s">
        <v>11</v>
      </c>
      <c r="G53" s="41"/>
      <c r="H53" s="32"/>
      <c r="I53" s="34"/>
      <c r="J53" s="34"/>
      <c r="K53" s="34"/>
      <c r="L53" s="32"/>
      <c r="M53" s="32"/>
      <c r="N53" s="32"/>
      <c r="O53" s="32"/>
      <c r="P53" s="32"/>
      <c r="Q53" s="32"/>
    </row>
    <row r="54" spans="1:17" x14ac:dyDescent="0.3">
      <c r="A54" s="32"/>
      <c r="B54" s="32"/>
      <c r="C54" s="37" t="str">
        <f t="shared" si="7"/>
        <v>team1</v>
      </c>
      <c r="D54" s="37" t="str">
        <f t="shared" si="8"/>
        <v>team4</v>
      </c>
      <c r="E54" s="40"/>
      <c r="F54" s="41" t="s">
        <v>11</v>
      </c>
      <c r="G54" s="41"/>
      <c r="H54" s="32"/>
      <c r="I54" s="34"/>
      <c r="J54" s="34"/>
      <c r="K54" s="34"/>
      <c r="L54" s="32"/>
      <c r="M54" s="32"/>
      <c r="N54" s="32"/>
      <c r="O54" s="32"/>
      <c r="P54" s="32"/>
      <c r="Q54" s="32"/>
    </row>
    <row r="55" spans="1:17" x14ac:dyDescent="0.3">
      <c r="A55" s="32"/>
      <c r="B55" s="32"/>
      <c r="C55" s="37" t="str">
        <f t="shared" si="7"/>
        <v>team3</v>
      </c>
      <c r="D55" s="37" t="str">
        <f t="shared" si="8"/>
        <v>team5</v>
      </c>
      <c r="E55" s="40"/>
      <c r="F55" s="41" t="s">
        <v>11</v>
      </c>
      <c r="G55" s="41"/>
      <c r="H55" s="32"/>
      <c r="I55" s="34"/>
      <c r="J55" s="34"/>
      <c r="K55" s="34"/>
      <c r="L55" s="32"/>
      <c r="M55" s="32"/>
      <c r="N55" s="32"/>
      <c r="O55" s="32"/>
      <c r="P55" s="32"/>
      <c r="Q55" s="32"/>
    </row>
    <row r="56" spans="1:17" x14ac:dyDescent="0.3">
      <c r="A56" s="32"/>
      <c r="B56" s="32"/>
      <c r="C56" s="37" t="str">
        <f t="shared" si="7"/>
        <v>team5</v>
      </c>
      <c r="D56" s="37" t="str">
        <f t="shared" si="8"/>
        <v>team7</v>
      </c>
      <c r="E56" s="40"/>
      <c r="F56" s="41" t="s">
        <v>11</v>
      </c>
      <c r="G56" s="41"/>
      <c r="H56" s="32"/>
      <c r="I56" s="34"/>
      <c r="J56" s="34"/>
      <c r="K56" s="34"/>
      <c r="L56" s="32"/>
      <c r="M56" s="32"/>
      <c r="N56" s="32"/>
      <c r="O56" s="32"/>
      <c r="P56" s="32"/>
      <c r="Q56" s="32"/>
    </row>
    <row r="57" spans="1:17" x14ac:dyDescent="0.3">
      <c r="A57" s="32"/>
      <c r="B57" s="32"/>
      <c r="C57" s="37" t="str">
        <f t="shared" si="7"/>
        <v>team1</v>
      </c>
      <c r="D57" s="37" t="str">
        <f t="shared" si="8"/>
        <v>team6</v>
      </c>
      <c r="E57" s="40"/>
      <c r="F57" s="41" t="s">
        <v>11</v>
      </c>
      <c r="G57" s="41"/>
      <c r="H57" s="32"/>
      <c r="I57" s="34"/>
      <c r="J57" s="34"/>
      <c r="K57" s="34"/>
      <c r="L57" s="32"/>
      <c r="M57" s="32"/>
      <c r="N57" s="32"/>
      <c r="O57" s="32"/>
      <c r="P57" s="32"/>
      <c r="Q57" s="32"/>
    </row>
    <row r="58" spans="1:17" x14ac:dyDescent="0.3">
      <c r="A58" s="32"/>
      <c r="B58" s="32"/>
      <c r="C58" s="37" t="str">
        <f t="shared" si="7"/>
        <v>team3</v>
      </c>
      <c r="D58" s="37" t="str">
        <f t="shared" si="8"/>
        <v>team2</v>
      </c>
      <c r="E58" s="40"/>
      <c r="F58" s="41" t="s">
        <v>11</v>
      </c>
      <c r="G58" s="41"/>
      <c r="H58" s="32"/>
      <c r="I58" s="34"/>
      <c r="J58" s="34"/>
      <c r="K58" s="34"/>
      <c r="L58" s="32"/>
      <c r="M58" s="32"/>
      <c r="N58" s="32"/>
      <c r="O58" s="32"/>
      <c r="P58" s="32"/>
      <c r="Q58" s="32"/>
    </row>
    <row r="59" spans="1:17" x14ac:dyDescent="0.3">
      <c r="A59" s="32"/>
      <c r="B59" s="32"/>
      <c r="C59" s="37" t="str">
        <f t="shared" si="7"/>
        <v>team4</v>
      </c>
      <c r="D59" s="37" t="str">
        <f t="shared" si="8"/>
        <v>team8</v>
      </c>
      <c r="E59" s="43"/>
      <c r="F59" s="41" t="s">
        <v>11</v>
      </c>
      <c r="G59" s="37"/>
      <c r="H59" s="32"/>
      <c r="I59" s="34"/>
      <c r="J59" s="34"/>
      <c r="K59" s="34"/>
      <c r="L59" s="32"/>
      <c r="M59" s="32"/>
      <c r="N59" s="32"/>
      <c r="O59" s="32"/>
      <c r="P59" s="32"/>
      <c r="Q59" s="32"/>
    </row>
    <row r="60" spans="1:17" x14ac:dyDescent="0.3">
      <c r="A60" s="32"/>
      <c r="B60" s="32"/>
      <c r="C60" s="37" t="str">
        <f t="shared" si="7"/>
        <v>team3</v>
      </c>
      <c r="D60" s="37" t="str">
        <f t="shared" si="8"/>
        <v>team1</v>
      </c>
      <c r="E60" s="43"/>
      <c r="F60" s="41" t="s">
        <v>11</v>
      </c>
      <c r="G60" s="37"/>
      <c r="H60" s="32"/>
      <c r="I60" s="34"/>
      <c r="J60" s="34"/>
      <c r="K60" s="34"/>
      <c r="L60" s="32"/>
      <c r="M60" s="32"/>
      <c r="N60" s="32"/>
      <c r="O60" s="32"/>
      <c r="P60" s="32"/>
      <c r="Q60" s="32"/>
    </row>
    <row r="61" spans="1:17" x14ac:dyDescent="0.3">
      <c r="A61" s="32"/>
      <c r="B61" s="32"/>
      <c r="C61" s="37" t="str">
        <f t="shared" si="7"/>
        <v>team2</v>
      </c>
      <c r="D61" s="37" t="str">
        <f t="shared" si="8"/>
        <v>team4</v>
      </c>
      <c r="E61" s="43"/>
      <c r="F61" s="41" t="s">
        <v>11</v>
      </c>
      <c r="G61" s="37"/>
      <c r="H61" s="32"/>
      <c r="I61" s="34"/>
      <c r="J61" s="34"/>
      <c r="K61" s="34"/>
      <c r="L61" s="32"/>
      <c r="M61" s="32"/>
      <c r="N61" s="32"/>
      <c r="O61" s="32"/>
      <c r="P61" s="32"/>
      <c r="Q61" s="32"/>
    </row>
    <row r="62" spans="1:17" x14ac:dyDescent="0.3">
      <c r="A62" s="32"/>
      <c r="B62" s="32"/>
      <c r="C62" s="37" t="str">
        <f t="shared" si="7"/>
        <v>team8</v>
      </c>
      <c r="D62" s="37" t="str">
        <f t="shared" si="8"/>
        <v>team5</v>
      </c>
      <c r="E62" s="43"/>
      <c r="F62" s="41" t="s">
        <v>11</v>
      </c>
      <c r="G62" s="37"/>
      <c r="H62" s="32"/>
      <c r="I62" s="34"/>
      <c r="J62" s="34"/>
      <c r="K62" s="34"/>
      <c r="L62" s="32"/>
      <c r="M62" s="32"/>
      <c r="N62" s="32"/>
      <c r="O62" s="32"/>
      <c r="P62" s="32"/>
      <c r="Q62" s="32"/>
    </row>
    <row r="63" spans="1:17" x14ac:dyDescent="0.3">
      <c r="A63" s="32"/>
      <c r="B63" s="32"/>
      <c r="C63" s="37" t="str">
        <f t="shared" si="7"/>
        <v>team7</v>
      </c>
      <c r="D63" s="37" t="str">
        <f t="shared" si="8"/>
        <v>team6</v>
      </c>
      <c r="E63" s="43"/>
      <c r="F63" s="41" t="s">
        <v>11</v>
      </c>
      <c r="G63" s="37"/>
      <c r="H63" s="32"/>
      <c r="I63" s="34"/>
      <c r="J63" s="34"/>
      <c r="K63" s="34"/>
      <c r="L63" s="32"/>
      <c r="M63" s="32"/>
      <c r="N63" s="32"/>
      <c r="O63" s="32"/>
      <c r="P63" s="32"/>
      <c r="Q63" s="32"/>
    </row>
    <row r="64" spans="1:17" x14ac:dyDescent="0.3">
      <c r="A64" s="32"/>
      <c r="B64" s="32"/>
      <c r="C64" s="37" t="str">
        <f t="shared" si="7"/>
        <v>team6</v>
      </c>
      <c r="D64" s="37" t="str">
        <f t="shared" si="8"/>
        <v>team3</v>
      </c>
      <c r="E64" s="43"/>
      <c r="F64" s="41" t="s">
        <v>11</v>
      </c>
      <c r="G64" s="37"/>
      <c r="H64" s="32"/>
      <c r="I64" s="34"/>
      <c r="J64" s="34"/>
      <c r="K64" s="34"/>
      <c r="L64" s="32"/>
      <c r="M64" s="32"/>
      <c r="N64" s="32"/>
      <c r="O64" s="32"/>
      <c r="P64" s="32"/>
      <c r="Q64" s="32"/>
    </row>
    <row r="65" spans="1:17" x14ac:dyDescent="0.3">
      <c r="A65" s="32"/>
      <c r="B65" s="32"/>
      <c r="C65" s="37" t="str">
        <f t="shared" si="7"/>
        <v>team5</v>
      </c>
      <c r="D65" s="37" t="str">
        <f t="shared" si="8"/>
        <v>team4</v>
      </c>
      <c r="E65" s="43"/>
      <c r="F65" s="41" t="s">
        <v>11</v>
      </c>
      <c r="G65" s="37"/>
      <c r="H65" s="32"/>
      <c r="I65" s="34"/>
      <c r="J65" s="34"/>
      <c r="K65" s="34"/>
      <c r="L65" s="32"/>
      <c r="M65" s="32"/>
      <c r="N65" s="32"/>
      <c r="O65" s="32"/>
      <c r="P65" s="32"/>
      <c r="Q65" s="32"/>
    </row>
    <row r="66" spans="1:17" x14ac:dyDescent="0.3">
      <c r="A66" s="32"/>
      <c r="B66" s="32"/>
      <c r="C66" s="37" t="str">
        <f t="shared" si="7"/>
        <v>team7</v>
      </c>
      <c r="D66" s="37" t="str">
        <f t="shared" si="8"/>
        <v>team2</v>
      </c>
      <c r="E66" s="43"/>
      <c r="F66" s="41" t="s">
        <v>11</v>
      </c>
      <c r="G66" s="37"/>
      <c r="H66" s="32"/>
      <c r="I66" s="34"/>
      <c r="J66" s="34"/>
      <c r="K66" s="34"/>
      <c r="L66" s="32"/>
      <c r="M66" s="32"/>
      <c r="N66" s="32"/>
      <c r="O66" s="32"/>
      <c r="P66" s="32"/>
      <c r="Q66" s="32"/>
    </row>
    <row r="67" spans="1:17" x14ac:dyDescent="0.3">
      <c r="A67" s="32"/>
      <c r="B67" s="32"/>
      <c r="C67" s="37" t="str">
        <f t="shared" si="7"/>
        <v>team1</v>
      </c>
      <c r="D67" s="37" t="str">
        <f t="shared" si="8"/>
        <v>team8</v>
      </c>
      <c r="E67" s="43"/>
      <c r="F67" s="41" t="s">
        <v>11</v>
      </c>
      <c r="G67" s="37"/>
      <c r="H67" s="32"/>
      <c r="I67" s="34"/>
      <c r="J67" s="34"/>
      <c r="K67" s="34"/>
      <c r="L67" s="32"/>
      <c r="M67" s="32"/>
      <c r="N67" s="32"/>
      <c r="O67" s="32"/>
      <c r="P67" s="32"/>
      <c r="Q67" s="32"/>
    </row>
    <row r="68" spans="1:17" x14ac:dyDescent="0.3">
      <c r="A68" s="32"/>
      <c r="B68" s="32"/>
      <c r="C68" s="37" t="str">
        <f t="shared" si="7"/>
        <v>team2</v>
      </c>
      <c r="D68" s="37" t="str">
        <f t="shared" si="8"/>
        <v>team8</v>
      </c>
      <c r="E68" s="43"/>
      <c r="F68" s="41" t="s">
        <v>11</v>
      </c>
      <c r="G68" s="37"/>
      <c r="H68" s="32"/>
      <c r="I68" s="34"/>
      <c r="J68" s="34"/>
      <c r="K68" s="34"/>
      <c r="L68" s="32"/>
      <c r="M68" s="32"/>
      <c r="N68" s="32"/>
      <c r="O68" s="32"/>
      <c r="P68" s="32"/>
      <c r="Q68" s="32"/>
    </row>
    <row r="69" spans="1:17" x14ac:dyDescent="0.3">
      <c r="A69" s="32"/>
      <c r="B69" s="32"/>
      <c r="C69" s="37" t="str">
        <f t="shared" si="7"/>
        <v>team3</v>
      </c>
      <c r="D69" s="37" t="str">
        <f t="shared" si="8"/>
        <v>team7</v>
      </c>
      <c r="E69" s="43"/>
      <c r="F69" s="41" t="s">
        <v>11</v>
      </c>
      <c r="G69" s="37"/>
      <c r="H69" s="32"/>
      <c r="I69" s="34"/>
      <c r="J69" s="34"/>
      <c r="K69" s="34"/>
      <c r="L69" s="32"/>
      <c r="M69" s="32"/>
      <c r="N69" s="32"/>
      <c r="O69" s="32"/>
      <c r="P69" s="32"/>
      <c r="Q69" s="32"/>
    </row>
    <row r="70" spans="1:17" x14ac:dyDescent="0.3">
      <c r="A70" s="32"/>
      <c r="B70" s="32"/>
      <c r="C70" s="37" t="str">
        <f t="shared" si="7"/>
        <v>team5</v>
      </c>
      <c r="D70" s="37" t="str">
        <f t="shared" si="8"/>
        <v>team1</v>
      </c>
      <c r="E70" s="43"/>
      <c r="F70" s="41" t="s">
        <v>11</v>
      </c>
      <c r="G70" s="37"/>
      <c r="H70" s="32"/>
      <c r="I70" s="34"/>
      <c r="J70" s="34"/>
      <c r="K70" s="34"/>
      <c r="L70" s="32"/>
      <c r="M70" s="32"/>
      <c r="N70" s="32"/>
      <c r="O70" s="32"/>
      <c r="P70" s="32"/>
      <c r="Q70" s="32"/>
    </row>
    <row r="71" spans="1:17" x14ac:dyDescent="0.3">
      <c r="A71" s="32"/>
      <c r="B71" s="32"/>
      <c r="C71" s="37" t="str">
        <f t="shared" si="7"/>
        <v>team4</v>
      </c>
      <c r="D71" s="37" t="str">
        <f t="shared" si="8"/>
        <v>team6</v>
      </c>
      <c r="E71" s="43"/>
      <c r="F71" s="41" t="s">
        <v>11</v>
      </c>
      <c r="G71" s="37"/>
      <c r="H71" s="32"/>
      <c r="I71" s="34"/>
      <c r="J71" s="34"/>
      <c r="K71" s="34"/>
      <c r="L71" s="32"/>
      <c r="M71" s="32"/>
      <c r="N71" s="32"/>
      <c r="O71" s="32"/>
      <c r="P71" s="32"/>
      <c r="Q71" s="32"/>
    </row>
    <row r="72" spans="1:17" x14ac:dyDescent="0.3">
      <c r="A72" s="32"/>
      <c r="B72" s="32"/>
      <c r="C72" s="32"/>
      <c r="D72" s="32"/>
      <c r="E72" s="32"/>
      <c r="F72" s="32"/>
      <c r="G72" s="32"/>
      <c r="H72" s="32"/>
      <c r="I72" s="34"/>
      <c r="J72" s="34"/>
      <c r="K72" s="34"/>
      <c r="L72" s="32"/>
      <c r="M72" s="32"/>
      <c r="N72" s="32"/>
      <c r="O72" s="32"/>
      <c r="P72" s="32"/>
      <c r="Q72" s="32"/>
    </row>
    <row r="73" spans="1:17" x14ac:dyDescent="0.3">
      <c r="A73" s="32"/>
      <c r="B73" s="32"/>
      <c r="C73" s="38" t="s">
        <v>31</v>
      </c>
      <c r="D73" s="32"/>
      <c r="E73" s="32"/>
      <c r="F73" s="32"/>
      <c r="G73" s="32"/>
      <c r="H73" s="32"/>
      <c r="I73" s="34"/>
      <c r="J73" s="34"/>
      <c r="K73" s="34"/>
      <c r="L73" s="32"/>
      <c r="M73" s="32"/>
      <c r="N73" s="32"/>
      <c r="O73" s="32"/>
      <c r="P73" s="32"/>
      <c r="Q73" s="32"/>
    </row>
    <row r="74" spans="1:17" x14ac:dyDescent="0.3">
      <c r="A74" s="32"/>
      <c r="B74" s="32"/>
      <c r="C74" s="37" t="str">
        <f t="shared" ref="C74:D101" si="9">C14</f>
        <v>team5</v>
      </c>
      <c r="D74" s="37" t="str">
        <f t="shared" si="9"/>
        <v>team6</v>
      </c>
      <c r="E74" s="40"/>
      <c r="F74" s="41" t="s">
        <v>11</v>
      </c>
      <c r="G74" s="41"/>
      <c r="H74" s="32"/>
      <c r="I74" s="34"/>
      <c r="J74" s="34"/>
      <c r="K74" s="34"/>
      <c r="L74" s="32"/>
      <c r="M74" s="32"/>
      <c r="N74" s="32"/>
      <c r="O74" s="32"/>
      <c r="P74" s="32"/>
      <c r="Q74" s="32"/>
    </row>
    <row r="75" spans="1:17" x14ac:dyDescent="0.3">
      <c r="A75" s="32"/>
      <c r="B75" s="32"/>
      <c r="C75" s="37" t="str">
        <f t="shared" si="9"/>
        <v>team3</v>
      </c>
      <c r="D75" s="37" t="str">
        <f t="shared" si="9"/>
        <v>team8</v>
      </c>
      <c r="E75" s="40"/>
      <c r="F75" s="41" t="s">
        <v>11</v>
      </c>
      <c r="G75" s="41"/>
      <c r="H75" s="32"/>
      <c r="I75" s="34"/>
      <c r="J75" s="34"/>
      <c r="K75" s="34"/>
      <c r="L75" s="32"/>
      <c r="M75" s="32"/>
      <c r="N75" s="32"/>
      <c r="O75" s="32"/>
      <c r="P75" s="32"/>
      <c r="Q75" s="32"/>
    </row>
    <row r="76" spans="1:17" x14ac:dyDescent="0.3">
      <c r="A76" s="32"/>
      <c r="B76" s="32"/>
      <c r="C76" s="37" t="str">
        <f t="shared" si="9"/>
        <v>team4</v>
      </c>
      <c r="D76" s="37" t="str">
        <f t="shared" si="9"/>
        <v>team7</v>
      </c>
      <c r="E76" s="40"/>
      <c r="F76" s="41" t="s">
        <v>11</v>
      </c>
      <c r="G76" s="41"/>
      <c r="H76" s="32"/>
      <c r="I76" s="34"/>
      <c r="J76" s="34"/>
      <c r="K76" s="34"/>
      <c r="L76" s="32"/>
      <c r="M76" s="32"/>
      <c r="N76" s="32"/>
      <c r="O76" s="32"/>
      <c r="P76" s="32"/>
      <c r="Q76" s="32"/>
    </row>
    <row r="77" spans="1:17" x14ac:dyDescent="0.3">
      <c r="A77" s="32"/>
      <c r="B77" s="32"/>
      <c r="C77" s="37" t="str">
        <f t="shared" si="9"/>
        <v>team2</v>
      </c>
      <c r="D77" s="37" t="str">
        <f t="shared" si="9"/>
        <v>team1</v>
      </c>
      <c r="E77" s="40"/>
      <c r="F77" s="41" t="s">
        <v>11</v>
      </c>
      <c r="G77" s="41"/>
      <c r="H77" s="32"/>
      <c r="I77" s="34"/>
      <c r="J77" s="34"/>
      <c r="K77" s="34"/>
      <c r="L77" s="32"/>
      <c r="M77" s="32"/>
      <c r="N77" s="32"/>
      <c r="O77" s="32"/>
      <c r="P77" s="32"/>
      <c r="Q77" s="32"/>
    </row>
    <row r="78" spans="1:17" x14ac:dyDescent="0.3">
      <c r="A78" s="32"/>
      <c r="B78" s="32"/>
      <c r="C78" s="37" t="str">
        <f t="shared" si="9"/>
        <v>team3</v>
      </c>
      <c r="D78" s="37" t="str">
        <f t="shared" si="9"/>
        <v>team4</v>
      </c>
      <c r="E78" s="40"/>
      <c r="F78" s="41" t="s">
        <v>11</v>
      </c>
      <c r="G78" s="41"/>
      <c r="H78" s="32"/>
      <c r="I78" s="34"/>
      <c r="J78" s="34"/>
      <c r="K78" s="34"/>
      <c r="L78" s="32"/>
      <c r="M78" s="32"/>
      <c r="N78" s="32"/>
      <c r="O78" s="32"/>
      <c r="P78" s="32"/>
      <c r="Q78" s="32"/>
    </row>
    <row r="79" spans="1:17" x14ac:dyDescent="0.3">
      <c r="A79" s="32"/>
      <c r="B79" s="32"/>
      <c r="C79" s="37" t="str">
        <f t="shared" si="9"/>
        <v>team1</v>
      </c>
      <c r="D79" s="37" t="str">
        <f t="shared" si="9"/>
        <v>team7</v>
      </c>
      <c r="E79" s="40"/>
      <c r="F79" s="41" t="s">
        <v>11</v>
      </c>
      <c r="G79" s="41"/>
      <c r="H79" s="32"/>
      <c r="I79" s="34"/>
      <c r="J79" s="34"/>
      <c r="K79" s="34"/>
      <c r="L79" s="32"/>
      <c r="M79" s="32"/>
      <c r="N79" s="32"/>
      <c r="O79" s="32"/>
      <c r="P79" s="32"/>
      <c r="Q79" s="32"/>
    </row>
    <row r="80" spans="1:17" x14ac:dyDescent="0.3">
      <c r="A80" s="32"/>
      <c r="B80" s="32"/>
      <c r="C80" s="37" t="str">
        <f t="shared" si="9"/>
        <v>team8</v>
      </c>
      <c r="D80" s="37" t="str">
        <f t="shared" si="9"/>
        <v>team6</v>
      </c>
      <c r="E80" s="40"/>
      <c r="F80" s="41" t="s">
        <v>11</v>
      </c>
      <c r="G80" s="41"/>
      <c r="H80" s="32"/>
      <c r="I80" s="34"/>
      <c r="J80" s="34"/>
      <c r="K80" s="34"/>
      <c r="L80" s="32"/>
      <c r="M80" s="32"/>
      <c r="N80" s="32"/>
      <c r="O80" s="32"/>
      <c r="P80" s="32"/>
      <c r="Q80" s="32"/>
    </row>
    <row r="81" spans="1:17" x14ac:dyDescent="0.3">
      <c r="A81" s="32"/>
      <c r="B81" s="32"/>
      <c r="C81" s="37" t="str">
        <f t="shared" si="9"/>
        <v>team2</v>
      </c>
      <c r="D81" s="37" t="str">
        <f t="shared" si="9"/>
        <v>team5</v>
      </c>
      <c r="E81" s="40"/>
      <c r="F81" s="41" t="s">
        <v>11</v>
      </c>
      <c r="G81" s="41"/>
      <c r="H81" s="32"/>
      <c r="I81" s="34"/>
      <c r="J81" s="34"/>
      <c r="K81" s="34"/>
      <c r="L81" s="32"/>
      <c r="M81" s="32"/>
      <c r="N81" s="32"/>
      <c r="O81" s="32"/>
      <c r="P81" s="32"/>
      <c r="Q81" s="32"/>
    </row>
    <row r="82" spans="1:17" x14ac:dyDescent="0.3">
      <c r="A82" s="32"/>
      <c r="B82" s="32"/>
      <c r="C82" s="37" t="str">
        <f t="shared" si="9"/>
        <v>team7</v>
      </c>
      <c r="D82" s="37" t="str">
        <f t="shared" si="9"/>
        <v>team8</v>
      </c>
      <c r="E82" s="40"/>
      <c r="F82" s="41" t="s">
        <v>11</v>
      </c>
      <c r="G82" s="41"/>
      <c r="H82" s="32"/>
      <c r="I82" s="34"/>
      <c r="J82" s="34"/>
      <c r="K82" s="34"/>
      <c r="L82" s="32"/>
      <c r="M82" s="32"/>
      <c r="N82" s="32"/>
      <c r="O82" s="32"/>
      <c r="P82" s="32"/>
      <c r="Q82" s="32"/>
    </row>
    <row r="83" spans="1:17" x14ac:dyDescent="0.3">
      <c r="A83" s="32"/>
      <c r="B83" s="32"/>
      <c r="C83" s="37" t="str">
        <f t="shared" si="9"/>
        <v>team6</v>
      </c>
      <c r="D83" s="37" t="str">
        <f t="shared" si="9"/>
        <v>team2</v>
      </c>
      <c r="E83" s="40"/>
      <c r="F83" s="41" t="s">
        <v>11</v>
      </c>
      <c r="G83" s="41"/>
      <c r="H83" s="32"/>
      <c r="I83" s="34"/>
      <c r="J83" s="34"/>
      <c r="K83" s="34"/>
      <c r="L83" s="32"/>
      <c r="M83" s="32"/>
      <c r="N83" s="32"/>
      <c r="O83" s="32"/>
      <c r="P83" s="32"/>
      <c r="Q83" s="32"/>
    </row>
    <row r="84" spans="1:17" x14ac:dyDescent="0.3">
      <c r="A84" s="32"/>
      <c r="B84" s="32"/>
      <c r="C84" s="37" t="str">
        <f t="shared" si="9"/>
        <v>team4</v>
      </c>
      <c r="D84" s="37" t="str">
        <f t="shared" si="9"/>
        <v>team1</v>
      </c>
      <c r="E84" s="40"/>
      <c r="F84" s="41" t="s">
        <v>11</v>
      </c>
      <c r="G84" s="41"/>
      <c r="H84" s="32"/>
      <c r="I84" s="34"/>
      <c r="J84" s="34"/>
      <c r="K84" s="34"/>
      <c r="L84" s="32"/>
      <c r="M84" s="32"/>
      <c r="N84" s="32"/>
      <c r="O84" s="32"/>
      <c r="P84" s="32"/>
      <c r="Q84" s="32"/>
    </row>
    <row r="85" spans="1:17" x14ac:dyDescent="0.3">
      <c r="A85" s="32"/>
      <c r="B85" s="32"/>
      <c r="C85" s="37" t="str">
        <f t="shared" si="9"/>
        <v>team5</v>
      </c>
      <c r="D85" s="37" t="str">
        <f t="shared" si="9"/>
        <v>team3</v>
      </c>
      <c r="E85" s="40"/>
      <c r="F85" s="41" t="s">
        <v>11</v>
      </c>
      <c r="G85" s="41"/>
      <c r="H85" s="32"/>
      <c r="I85" s="34"/>
      <c r="J85" s="34"/>
      <c r="K85" s="34"/>
      <c r="L85" s="32"/>
      <c r="M85" s="32"/>
      <c r="N85" s="32"/>
      <c r="O85" s="32"/>
      <c r="P85" s="32"/>
      <c r="Q85" s="32"/>
    </row>
    <row r="86" spans="1:17" x14ac:dyDescent="0.3">
      <c r="A86" s="32"/>
      <c r="B86" s="32"/>
      <c r="C86" s="37" t="str">
        <f t="shared" si="9"/>
        <v>team7</v>
      </c>
      <c r="D86" s="37" t="str">
        <f t="shared" si="9"/>
        <v>team5</v>
      </c>
      <c r="E86" s="40"/>
      <c r="F86" s="41" t="s">
        <v>11</v>
      </c>
      <c r="G86" s="41"/>
      <c r="H86" s="32"/>
      <c r="I86" s="34"/>
      <c r="J86" s="34"/>
      <c r="K86" s="34"/>
      <c r="L86" s="32"/>
      <c r="M86" s="32"/>
      <c r="N86" s="32"/>
      <c r="O86" s="32"/>
      <c r="P86" s="32"/>
      <c r="Q86" s="32"/>
    </row>
    <row r="87" spans="1:17" x14ac:dyDescent="0.3">
      <c r="A87" s="32"/>
      <c r="B87" s="32"/>
      <c r="C87" s="37" t="str">
        <f t="shared" si="9"/>
        <v>team6</v>
      </c>
      <c r="D87" s="37" t="str">
        <f t="shared" si="9"/>
        <v>team1</v>
      </c>
      <c r="E87" s="40"/>
      <c r="F87" s="41" t="s">
        <v>11</v>
      </c>
      <c r="G87" s="41"/>
      <c r="H87" s="32"/>
      <c r="I87" s="34"/>
      <c r="J87" s="34"/>
      <c r="K87" s="34"/>
      <c r="L87" s="32"/>
      <c r="M87" s="32"/>
      <c r="N87" s="32"/>
      <c r="O87" s="32"/>
      <c r="P87" s="32"/>
      <c r="Q87" s="32"/>
    </row>
    <row r="88" spans="1:17" x14ac:dyDescent="0.3">
      <c r="A88" s="32"/>
      <c r="B88" s="32"/>
      <c r="C88" s="37" t="str">
        <f t="shared" si="9"/>
        <v>team2</v>
      </c>
      <c r="D88" s="37" t="str">
        <f t="shared" si="9"/>
        <v>team3</v>
      </c>
      <c r="E88" s="40"/>
      <c r="F88" s="41" t="s">
        <v>11</v>
      </c>
      <c r="G88" s="41"/>
      <c r="H88" s="32"/>
      <c r="I88" s="34"/>
      <c r="J88" s="34"/>
      <c r="K88" s="34"/>
      <c r="L88" s="32"/>
      <c r="M88" s="32"/>
      <c r="N88" s="32"/>
      <c r="O88" s="32"/>
      <c r="P88" s="32"/>
      <c r="Q88" s="32"/>
    </row>
    <row r="89" spans="1:17" x14ac:dyDescent="0.3">
      <c r="A89" s="32"/>
      <c r="B89" s="32"/>
      <c r="C89" s="37" t="str">
        <f t="shared" si="9"/>
        <v>team8</v>
      </c>
      <c r="D89" s="37" t="str">
        <f t="shared" si="9"/>
        <v>team4</v>
      </c>
      <c r="E89" s="43"/>
      <c r="F89" s="41" t="s">
        <v>11</v>
      </c>
      <c r="G89" s="37"/>
      <c r="H89" s="32"/>
      <c r="I89" s="34"/>
      <c r="J89" s="34"/>
      <c r="K89" s="34"/>
      <c r="L89" s="32"/>
      <c r="M89" s="32"/>
      <c r="N89" s="32"/>
      <c r="O89" s="32"/>
      <c r="P89" s="32"/>
      <c r="Q89" s="32"/>
    </row>
    <row r="90" spans="1:17" x14ac:dyDescent="0.3">
      <c r="A90" s="32"/>
      <c r="B90" s="32"/>
      <c r="C90" s="37" t="str">
        <f t="shared" si="9"/>
        <v>team1</v>
      </c>
      <c r="D90" s="37" t="str">
        <f t="shared" si="9"/>
        <v>team3</v>
      </c>
      <c r="E90" s="43"/>
      <c r="F90" s="41" t="s">
        <v>11</v>
      </c>
      <c r="G90" s="37"/>
      <c r="H90" s="32"/>
      <c r="I90" s="34"/>
      <c r="J90" s="34"/>
      <c r="K90" s="34"/>
      <c r="L90" s="32"/>
      <c r="M90" s="32"/>
      <c r="N90" s="32"/>
      <c r="O90" s="32"/>
      <c r="P90" s="32"/>
      <c r="Q90" s="32"/>
    </row>
    <row r="91" spans="1:17" x14ac:dyDescent="0.3">
      <c r="A91" s="32"/>
      <c r="B91" s="32"/>
      <c r="C91" s="37" t="str">
        <f t="shared" si="9"/>
        <v>team4</v>
      </c>
      <c r="D91" s="37" t="str">
        <f t="shared" si="9"/>
        <v>team2</v>
      </c>
      <c r="E91" s="43"/>
      <c r="F91" s="41" t="s">
        <v>11</v>
      </c>
      <c r="G91" s="37"/>
      <c r="H91" s="32"/>
      <c r="I91" s="34"/>
      <c r="J91" s="34"/>
      <c r="K91" s="34"/>
      <c r="L91" s="32"/>
      <c r="M91" s="32"/>
      <c r="N91" s="32"/>
      <c r="O91" s="32"/>
      <c r="P91" s="32"/>
      <c r="Q91" s="32"/>
    </row>
    <row r="92" spans="1:17" x14ac:dyDescent="0.3">
      <c r="A92" s="32"/>
      <c r="B92" s="32"/>
      <c r="C92" s="37" t="str">
        <f t="shared" si="9"/>
        <v>team5</v>
      </c>
      <c r="D92" s="37" t="str">
        <f t="shared" si="9"/>
        <v>team8</v>
      </c>
      <c r="E92" s="43"/>
      <c r="F92" s="41" t="s">
        <v>11</v>
      </c>
      <c r="G92" s="37"/>
      <c r="H92" s="32"/>
      <c r="I92" s="34"/>
      <c r="J92" s="34"/>
      <c r="K92" s="34"/>
      <c r="L92" s="32"/>
      <c r="M92" s="32"/>
      <c r="N92" s="32"/>
      <c r="O92" s="32"/>
      <c r="P92" s="32"/>
      <c r="Q92" s="32"/>
    </row>
    <row r="93" spans="1:17" x14ac:dyDescent="0.3">
      <c r="A93" s="32"/>
      <c r="B93" s="32"/>
      <c r="C93" s="37" t="str">
        <f t="shared" si="9"/>
        <v>team6</v>
      </c>
      <c r="D93" s="37" t="str">
        <f t="shared" si="9"/>
        <v>team7</v>
      </c>
      <c r="E93" s="43"/>
      <c r="F93" s="41" t="s">
        <v>11</v>
      </c>
      <c r="G93" s="37"/>
      <c r="H93" s="32"/>
      <c r="I93" s="34"/>
      <c r="J93" s="34"/>
      <c r="K93" s="34"/>
      <c r="L93" s="32"/>
      <c r="M93" s="32"/>
      <c r="N93" s="32"/>
      <c r="O93" s="32"/>
      <c r="P93" s="32"/>
      <c r="Q93" s="32"/>
    </row>
    <row r="94" spans="1:17" x14ac:dyDescent="0.3">
      <c r="A94" s="32"/>
      <c r="B94" s="32"/>
      <c r="C94" s="37" t="str">
        <f t="shared" si="9"/>
        <v>team3</v>
      </c>
      <c r="D94" s="37" t="str">
        <f t="shared" si="9"/>
        <v>team6</v>
      </c>
      <c r="E94" s="43"/>
      <c r="F94" s="41" t="s">
        <v>11</v>
      </c>
      <c r="G94" s="37"/>
      <c r="H94" s="32"/>
      <c r="I94" s="34"/>
      <c r="J94" s="34"/>
      <c r="K94" s="34"/>
      <c r="L94" s="32"/>
      <c r="M94" s="32"/>
      <c r="N94" s="32"/>
      <c r="O94" s="32"/>
      <c r="P94" s="32"/>
      <c r="Q94" s="32"/>
    </row>
    <row r="95" spans="1:17" x14ac:dyDescent="0.3">
      <c r="A95" s="32"/>
      <c r="B95" s="32"/>
      <c r="C95" s="37" t="str">
        <f t="shared" si="9"/>
        <v>team4</v>
      </c>
      <c r="D95" s="37" t="str">
        <f t="shared" si="9"/>
        <v>team5</v>
      </c>
      <c r="E95" s="43"/>
      <c r="F95" s="41" t="s">
        <v>11</v>
      </c>
      <c r="G95" s="37"/>
      <c r="H95" s="32"/>
      <c r="I95" s="34"/>
      <c r="J95" s="34"/>
      <c r="K95" s="34"/>
      <c r="L95" s="32"/>
      <c r="M95" s="32"/>
      <c r="N95" s="32"/>
      <c r="O95" s="32"/>
      <c r="P95" s="32"/>
      <c r="Q95" s="32"/>
    </row>
    <row r="96" spans="1:17" x14ac:dyDescent="0.3">
      <c r="A96" s="32"/>
      <c r="B96" s="32"/>
      <c r="C96" s="37" t="str">
        <f t="shared" si="9"/>
        <v>team2</v>
      </c>
      <c r="D96" s="37" t="str">
        <f t="shared" si="9"/>
        <v>team7</v>
      </c>
      <c r="E96" s="43"/>
      <c r="F96" s="41" t="s">
        <v>11</v>
      </c>
      <c r="G96" s="37"/>
      <c r="H96" s="32"/>
      <c r="I96" s="34"/>
      <c r="J96" s="34"/>
      <c r="K96" s="34"/>
      <c r="L96" s="32"/>
      <c r="M96" s="32"/>
      <c r="N96" s="32"/>
      <c r="O96" s="32"/>
      <c r="P96" s="32"/>
      <c r="Q96" s="32"/>
    </row>
    <row r="97" spans="1:17" x14ac:dyDescent="0.3">
      <c r="A97" s="32"/>
      <c r="B97" s="32"/>
      <c r="C97" s="37" t="str">
        <f t="shared" si="9"/>
        <v>team8</v>
      </c>
      <c r="D97" s="37" t="str">
        <f t="shared" si="9"/>
        <v>team1</v>
      </c>
      <c r="E97" s="43"/>
      <c r="F97" s="41" t="s">
        <v>11</v>
      </c>
      <c r="G97" s="37"/>
      <c r="H97" s="32"/>
      <c r="I97" s="34"/>
      <c r="J97" s="34"/>
      <c r="K97" s="34"/>
      <c r="L97" s="32"/>
      <c r="M97" s="32"/>
      <c r="N97" s="32"/>
      <c r="O97" s="32"/>
      <c r="P97" s="32"/>
      <c r="Q97" s="32"/>
    </row>
    <row r="98" spans="1:17" x14ac:dyDescent="0.3">
      <c r="A98" s="32"/>
      <c r="B98" s="32"/>
      <c r="C98" s="37" t="str">
        <f t="shared" si="9"/>
        <v>team8</v>
      </c>
      <c r="D98" s="37" t="str">
        <f t="shared" si="9"/>
        <v>team2</v>
      </c>
      <c r="E98" s="43"/>
      <c r="F98" s="41" t="s">
        <v>11</v>
      </c>
      <c r="G98" s="37"/>
      <c r="H98" s="32"/>
      <c r="I98" s="34"/>
      <c r="J98" s="34"/>
      <c r="K98" s="34"/>
      <c r="L98" s="32"/>
      <c r="M98" s="32"/>
      <c r="N98" s="32"/>
      <c r="O98" s="32"/>
      <c r="P98" s="32"/>
      <c r="Q98" s="32"/>
    </row>
    <row r="99" spans="1:17" x14ac:dyDescent="0.3">
      <c r="A99" s="32"/>
      <c r="B99" s="32"/>
      <c r="C99" s="37" t="str">
        <f t="shared" si="9"/>
        <v>team7</v>
      </c>
      <c r="D99" s="37" t="str">
        <f t="shared" si="9"/>
        <v>team3</v>
      </c>
      <c r="E99" s="43"/>
      <c r="F99" s="41" t="s">
        <v>11</v>
      </c>
      <c r="G99" s="37"/>
      <c r="H99" s="32"/>
      <c r="I99" s="34"/>
      <c r="J99" s="34"/>
      <c r="K99" s="34"/>
      <c r="L99" s="32"/>
      <c r="M99" s="32"/>
      <c r="N99" s="32"/>
      <c r="O99" s="32"/>
      <c r="P99" s="32"/>
      <c r="Q99" s="32"/>
    </row>
    <row r="100" spans="1:17" x14ac:dyDescent="0.3">
      <c r="A100" s="32"/>
      <c r="B100" s="32"/>
      <c r="C100" s="37" t="str">
        <f t="shared" si="9"/>
        <v>team1</v>
      </c>
      <c r="D100" s="37" t="str">
        <f t="shared" si="9"/>
        <v>team5</v>
      </c>
      <c r="E100" s="43"/>
      <c r="F100" s="41" t="s">
        <v>11</v>
      </c>
      <c r="G100" s="37"/>
      <c r="H100" s="32"/>
      <c r="I100" s="34"/>
      <c r="J100" s="34"/>
      <c r="K100" s="34"/>
      <c r="L100" s="32"/>
      <c r="M100" s="32"/>
      <c r="N100" s="32"/>
      <c r="O100" s="32"/>
      <c r="P100" s="32"/>
      <c r="Q100" s="32"/>
    </row>
    <row r="101" spans="1:17" x14ac:dyDescent="0.3">
      <c r="A101" s="32"/>
      <c r="B101" s="32"/>
      <c r="C101" s="37" t="str">
        <f t="shared" si="9"/>
        <v>team6</v>
      </c>
      <c r="D101" s="37" t="str">
        <f t="shared" si="9"/>
        <v>team4</v>
      </c>
      <c r="E101" s="43"/>
      <c r="F101" s="41" t="s">
        <v>11</v>
      </c>
      <c r="G101" s="37"/>
      <c r="H101" s="32"/>
      <c r="I101" s="34"/>
      <c r="J101" s="34"/>
      <c r="K101" s="34"/>
      <c r="L101" s="32"/>
      <c r="M101" s="32"/>
      <c r="N101" s="32"/>
      <c r="O101" s="32"/>
      <c r="P101" s="32"/>
      <c r="Q101" s="32"/>
    </row>
    <row r="103" spans="1:17" x14ac:dyDescent="0.3">
      <c r="C103" s="26" t="s">
        <v>32</v>
      </c>
    </row>
    <row r="104" spans="1:17" x14ac:dyDescent="0.3">
      <c r="C104" s="17" t="str">
        <f t="shared" ref="C104:D131" si="10">C44</f>
        <v>team6</v>
      </c>
      <c r="D104" s="17" t="str">
        <f t="shared" si="10"/>
        <v>team5</v>
      </c>
      <c r="E104" s="27"/>
      <c r="F104" s="18" t="s">
        <v>11</v>
      </c>
      <c r="G104" s="18"/>
    </row>
    <row r="105" spans="1:17" x14ac:dyDescent="0.3">
      <c r="C105" s="17" t="str">
        <f t="shared" si="10"/>
        <v>team8</v>
      </c>
      <c r="D105" s="17" t="str">
        <f t="shared" si="10"/>
        <v>team3</v>
      </c>
      <c r="E105" s="27"/>
      <c r="F105" s="18" t="s">
        <v>11</v>
      </c>
      <c r="G105" s="18"/>
    </row>
    <row r="106" spans="1:17" x14ac:dyDescent="0.3">
      <c r="C106" s="17" t="str">
        <f t="shared" si="10"/>
        <v>team7</v>
      </c>
      <c r="D106" s="17" t="str">
        <f t="shared" si="10"/>
        <v>team4</v>
      </c>
      <c r="E106" s="27"/>
      <c r="F106" s="18" t="s">
        <v>11</v>
      </c>
      <c r="G106" s="18"/>
    </row>
    <row r="107" spans="1:17" x14ac:dyDescent="0.3">
      <c r="C107" s="17" t="str">
        <f t="shared" si="10"/>
        <v>team1</v>
      </c>
      <c r="D107" s="17" t="str">
        <f t="shared" si="10"/>
        <v>team2</v>
      </c>
      <c r="E107" s="27"/>
      <c r="F107" s="18" t="s">
        <v>11</v>
      </c>
      <c r="G107" s="18"/>
    </row>
    <row r="108" spans="1:17" x14ac:dyDescent="0.3">
      <c r="C108" s="17" t="str">
        <f t="shared" si="10"/>
        <v>team4</v>
      </c>
      <c r="D108" s="17" t="str">
        <f t="shared" si="10"/>
        <v>team3</v>
      </c>
      <c r="E108" s="27"/>
      <c r="F108" s="18" t="s">
        <v>11</v>
      </c>
      <c r="G108" s="18"/>
    </row>
    <row r="109" spans="1:17" x14ac:dyDescent="0.3">
      <c r="C109" s="17" t="str">
        <f t="shared" si="10"/>
        <v>team7</v>
      </c>
      <c r="D109" s="17" t="str">
        <f t="shared" si="10"/>
        <v>team1</v>
      </c>
      <c r="E109" s="27"/>
      <c r="F109" s="18" t="s">
        <v>11</v>
      </c>
      <c r="G109" s="18"/>
    </row>
    <row r="110" spans="1:17" x14ac:dyDescent="0.3">
      <c r="C110" s="17" t="str">
        <f t="shared" si="10"/>
        <v>team6</v>
      </c>
      <c r="D110" s="17" t="str">
        <f t="shared" si="10"/>
        <v>team8</v>
      </c>
      <c r="E110" s="27"/>
      <c r="F110" s="18" t="s">
        <v>11</v>
      </c>
      <c r="G110" s="18"/>
    </row>
    <row r="111" spans="1:17" x14ac:dyDescent="0.3">
      <c r="C111" s="17" t="str">
        <f t="shared" si="10"/>
        <v>team5</v>
      </c>
      <c r="D111" s="17" t="str">
        <f t="shared" si="10"/>
        <v>team2</v>
      </c>
      <c r="E111" s="27"/>
      <c r="F111" s="18" t="s">
        <v>11</v>
      </c>
      <c r="G111" s="18"/>
    </row>
    <row r="112" spans="1:17" x14ac:dyDescent="0.3">
      <c r="C112" s="17" t="str">
        <f t="shared" si="10"/>
        <v>team8</v>
      </c>
      <c r="D112" s="17" t="str">
        <f t="shared" si="10"/>
        <v>team7</v>
      </c>
      <c r="E112" s="27"/>
      <c r="F112" s="18" t="s">
        <v>11</v>
      </c>
      <c r="G112" s="18"/>
    </row>
    <row r="113" spans="3:7" x14ac:dyDescent="0.3">
      <c r="C113" s="17" t="str">
        <f t="shared" si="10"/>
        <v>team2</v>
      </c>
      <c r="D113" s="17" t="str">
        <f t="shared" si="10"/>
        <v>team6</v>
      </c>
      <c r="E113" s="27"/>
      <c r="F113" s="18" t="s">
        <v>11</v>
      </c>
      <c r="G113" s="18"/>
    </row>
    <row r="114" spans="3:7" x14ac:dyDescent="0.3">
      <c r="C114" s="17" t="str">
        <f t="shared" si="10"/>
        <v>team1</v>
      </c>
      <c r="D114" s="17" t="str">
        <f t="shared" si="10"/>
        <v>team4</v>
      </c>
      <c r="E114" s="27"/>
      <c r="F114" s="18" t="s">
        <v>11</v>
      </c>
      <c r="G114" s="18"/>
    </row>
    <row r="115" spans="3:7" x14ac:dyDescent="0.3">
      <c r="C115" s="17" t="str">
        <f t="shared" si="10"/>
        <v>team3</v>
      </c>
      <c r="D115" s="17" t="str">
        <f t="shared" si="10"/>
        <v>team5</v>
      </c>
      <c r="E115" s="27"/>
      <c r="F115" s="18" t="s">
        <v>11</v>
      </c>
      <c r="G115" s="18"/>
    </row>
    <row r="116" spans="3:7" x14ac:dyDescent="0.3">
      <c r="C116" s="17" t="str">
        <f t="shared" si="10"/>
        <v>team5</v>
      </c>
      <c r="D116" s="17" t="str">
        <f t="shared" si="10"/>
        <v>team7</v>
      </c>
      <c r="E116" s="27"/>
      <c r="F116" s="18" t="s">
        <v>11</v>
      </c>
      <c r="G116" s="18"/>
    </row>
    <row r="117" spans="3:7" x14ac:dyDescent="0.3">
      <c r="C117" s="17" t="str">
        <f t="shared" si="10"/>
        <v>team1</v>
      </c>
      <c r="D117" s="17" t="str">
        <f t="shared" si="10"/>
        <v>team6</v>
      </c>
      <c r="E117" s="27"/>
      <c r="F117" s="18" t="s">
        <v>11</v>
      </c>
      <c r="G117" s="18"/>
    </row>
    <row r="118" spans="3:7" x14ac:dyDescent="0.3">
      <c r="C118" s="17" t="str">
        <f t="shared" si="10"/>
        <v>team3</v>
      </c>
      <c r="D118" s="17" t="str">
        <f t="shared" si="10"/>
        <v>team2</v>
      </c>
      <c r="E118" s="27"/>
      <c r="F118" s="18" t="s">
        <v>11</v>
      </c>
      <c r="G118" s="18"/>
    </row>
    <row r="119" spans="3:7" x14ac:dyDescent="0.3">
      <c r="C119" s="17" t="str">
        <f t="shared" si="10"/>
        <v>team4</v>
      </c>
      <c r="D119" s="17" t="str">
        <f t="shared" si="10"/>
        <v>team8</v>
      </c>
      <c r="E119" s="28"/>
      <c r="F119" s="18" t="s">
        <v>11</v>
      </c>
      <c r="G119" s="17"/>
    </row>
    <row r="120" spans="3:7" x14ac:dyDescent="0.3">
      <c r="C120" s="17" t="str">
        <f t="shared" si="10"/>
        <v>team3</v>
      </c>
      <c r="D120" s="17" t="str">
        <f t="shared" si="10"/>
        <v>team1</v>
      </c>
      <c r="E120" s="28"/>
      <c r="F120" s="18" t="s">
        <v>11</v>
      </c>
      <c r="G120" s="17"/>
    </row>
    <row r="121" spans="3:7" x14ac:dyDescent="0.3">
      <c r="C121" s="17" t="str">
        <f t="shared" si="10"/>
        <v>team2</v>
      </c>
      <c r="D121" s="17" t="str">
        <f t="shared" si="10"/>
        <v>team4</v>
      </c>
      <c r="E121" s="28"/>
      <c r="F121" s="18" t="s">
        <v>11</v>
      </c>
      <c r="G121" s="17"/>
    </row>
    <row r="122" spans="3:7" x14ac:dyDescent="0.3">
      <c r="C122" s="17" t="str">
        <f t="shared" si="10"/>
        <v>team8</v>
      </c>
      <c r="D122" s="17" t="str">
        <f t="shared" si="10"/>
        <v>team5</v>
      </c>
      <c r="E122" s="28"/>
      <c r="F122" s="18" t="s">
        <v>11</v>
      </c>
      <c r="G122" s="17"/>
    </row>
    <row r="123" spans="3:7" x14ac:dyDescent="0.3">
      <c r="C123" s="17" t="str">
        <f t="shared" si="10"/>
        <v>team7</v>
      </c>
      <c r="D123" s="17" t="str">
        <f t="shared" si="10"/>
        <v>team6</v>
      </c>
      <c r="E123" s="28"/>
      <c r="F123" s="18" t="s">
        <v>11</v>
      </c>
      <c r="G123" s="17"/>
    </row>
    <row r="124" spans="3:7" x14ac:dyDescent="0.3">
      <c r="C124" s="17" t="str">
        <f t="shared" si="10"/>
        <v>team6</v>
      </c>
      <c r="D124" s="17" t="str">
        <f t="shared" si="10"/>
        <v>team3</v>
      </c>
      <c r="E124" s="28"/>
      <c r="F124" s="18" t="s">
        <v>11</v>
      </c>
      <c r="G124" s="17"/>
    </row>
    <row r="125" spans="3:7" x14ac:dyDescent="0.3">
      <c r="C125" s="17" t="str">
        <f t="shared" si="10"/>
        <v>team5</v>
      </c>
      <c r="D125" s="17" t="str">
        <f t="shared" si="10"/>
        <v>team4</v>
      </c>
      <c r="E125" s="28"/>
      <c r="F125" s="18" t="s">
        <v>11</v>
      </c>
      <c r="G125" s="17"/>
    </row>
    <row r="126" spans="3:7" x14ac:dyDescent="0.3">
      <c r="C126" s="17" t="str">
        <f t="shared" si="10"/>
        <v>team7</v>
      </c>
      <c r="D126" s="17" t="str">
        <f t="shared" si="10"/>
        <v>team2</v>
      </c>
      <c r="E126" s="28"/>
      <c r="F126" s="18" t="s">
        <v>11</v>
      </c>
      <c r="G126" s="17"/>
    </row>
    <row r="127" spans="3:7" x14ac:dyDescent="0.3">
      <c r="C127" s="17" t="str">
        <f t="shared" si="10"/>
        <v>team1</v>
      </c>
      <c r="D127" s="17" t="str">
        <f t="shared" si="10"/>
        <v>team8</v>
      </c>
      <c r="E127" s="28"/>
      <c r="F127" s="18" t="s">
        <v>11</v>
      </c>
      <c r="G127" s="17"/>
    </row>
    <row r="128" spans="3:7" x14ac:dyDescent="0.3">
      <c r="C128" s="17" t="str">
        <f t="shared" si="10"/>
        <v>team2</v>
      </c>
      <c r="D128" s="17" t="str">
        <f t="shared" si="10"/>
        <v>team8</v>
      </c>
      <c r="E128" s="28"/>
      <c r="F128" s="18" t="s">
        <v>11</v>
      </c>
      <c r="G128" s="17"/>
    </row>
    <row r="129" spans="3:7" x14ac:dyDescent="0.3">
      <c r="C129" s="17" t="str">
        <f t="shared" si="10"/>
        <v>team3</v>
      </c>
      <c r="D129" s="17" t="str">
        <f t="shared" si="10"/>
        <v>team7</v>
      </c>
      <c r="E129" s="28"/>
      <c r="F129" s="18" t="s">
        <v>11</v>
      </c>
      <c r="G129" s="17"/>
    </row>
    <row r="130" spans="3:7" x14ac:dyDescent="0.3">
      <c r="C130" s="17" t="str">
        <f t="shared" si="10"/>
        <v>team5</v>
      </c>
      <c r="D130" s="17" t="str">
        <f t="shared" si="10"/>
        <v>team1</v>
      </c>
      <c r="E130" s="28"/>
      <c r="F130" s="18" t="s">
        <v>11</v>
      </c>
      <c r="G130" s="17"/>
    </row>
    <row r="131" spans="3:7" x14ac:dyDescent="0.3">
      <c r="C131" s="17" t="str">
        <f t="shared" si="10"/>
        <v>team4</v>
      </c>
      <c r="D131" s="17" t="str">
        <f t="shared" si="10"/>
        <v>team6</v>
      </c>
      <c r="E131" s="28"/>
      <c r="F131" s="18" t="s">
        <v>11</v>
      </c>
      <c r="G131" s="17"/>
    </row>
  </sheetData>
  <mergeCells count="1">
    <mergeCell ref="C13:G13"/>
  </mergeCells>
  <pageMargins left="0.7" right="0.7" top="0.75" bottom="0.75" header="0.3" footer="0.3"/>
  <pageSetup paperSize="9" orientation="portrait" horizontalDpi="0" verticalDpi="0" r:id="rId1"/>
  <ignoredErrors>
    <ignoredError sqref="D19 D21 C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2"/>
  <sheetViews>
    <sheetView workbookViewId="0">
      <selection activeCell="A2" sqref="A2"/>
    </sheetView>
  </sheetViews>
  <sheetFormatPr defaultRowHeight="14.4" x14ac:dyDescent="0.3"/>
  <cols>
    <col min="1" max="1" width="15.88671875" customWidth="1"/>
    <col min="2" max="2" width="16.109375" customWidth="1"/>
    <col min="3" max="5" width="3.88671875" customWidth="1"/>
    <col min="6" max="6" width="8.33203125" customWidth="1"/>
    <col min="7" max="7" width="8.33203125" style="6" customWidth="1"/>
    <col min="8" max="8" width="15.6640625" style="6" customWidth="1"/>
    <col min="9" max="9" width="5" style="6" customWidth="1"/>
    <col min="10" max="16" width="5" customWidth="1"/>
    <col min="17" max="17" width="11.44140625" customWidth="1"/>
    <col min="18" max="18" width="8.88671875" customWidth="1"/>
    <col min="19" max="19" width="6.109375" hidden="1" customWidth="1"/>
    <col min="20" max="27" width="3.44140625" hidden="1" customWidth="1"/>
    <col min="28" max="28" width="9.109375" hidden="1" customWidth="1"/>
  </cols>
  <sheetData>
    <row r="1" spans="1:28" ht="28.8" x14ac:dyDescent="0.55000000000000004">
      <c r="A1" s="5" t="s">
        <v>21</v>
      </c>
      <c r="B1" s="2"/>
    </row>
    <row r="2" spans="1:28" x14ac:dyDescent="0.3">
      <c r="A2" s="7"/>
      <c r="B2" s="2"/>
      <c r="T2" s="19" t="s">
        <v>12</v>
      </c>
      <c r="U2" s="20" t="s">
        <v>13</v>
      </c>
      <c r="V2" s="20" t="s">
        <v>14</v>
      </c>
      <c r="W2" s="20" t="s">
        <v>15</v>
      </c>
      <c r="X2" s="21" t="s">
        <v>16</v>
      </c>
      <c r="Y2" s="22" t="s">
        <v>17</v>
      </c>
      <c r="Z2" s="20" t="s">
        <v>18</v>
      </c>
      <c r="AA2" s="21" t="s">
        <v>19</v>
      </c>
      <c r="AB2" s="29" t="s">
        <v>28</v>
      </c>
    </row>
    <row r="3" spans="1:28" x14ac:dyDescent="0.3">
      <c r="A3" s="8" t="s">
        <v>4</v>
      </c>
      <c r="B3" s="31" t="s">
        <v>33</v>
      </c>
      <c r="S3" s="9" t="str">
        <f t="shared" ref="S3:S10" si="0">A4</f>
        <v>team1</v>
      </c>
      <c r="T3" s="10">
        <f t="array" ref="T3">SUM(($A$15:$A$132=S3)*(ISNUMBER($C$15:$C$132)),($B$15:$B$132=S3)*(ISNUMBER($E$15:$E$132)))</f>
        <v>0</v>
      </c>
      <c r="U3" s="6">
        <f t="array" ref="U3">SUM((home=S3)*(homescore&gt;visitorscore),(visitor=S3)*(visitorscore&gt;homescore))</f>
        <v>0</v>
      </c>
      <c r="V3" s="6">
        <f t="array" ref="V3">SUM((home=S3)*(homescore=visitorscore)*ISNUMBER(visitorscore),(visitor=S3)*(visitorscore=homescore)*ISNUMBER(homescore))</f>
        <v>0</v>
      </c>
      <c r="W3" s="6">
        <f t="array" ref="W3">SUM((home=S3)*(homescore&lt;visitorscore),(visitor=S3)*(visitorscore&lt;homescore))</f>
        <v>0</v>
      </c>
      <c r="X3" s="11">
        <f t="shared" ref="X3" si="1">SUMIF(home,S3,homescore)+SUMIF(visitor,S3,visitorscore)</f>
        <v>0</v>
      </c>
      <c r="Y3" s="12">
        <f t="shared" ref="Y3" si="2">SUMIF(home,S3,visitorscore)+SUMIF(visitor,S3,homescore)</f>
        <v>0</v>
      </c>
      <c r="Z3" s="13">
        <f>X3-Y3</f>
        <v>0</v>
      </c>
      <c r="AA3" s="11">
        <f>U3*Options!$B$2+V3*Options!$B$3+W3*Options!$B$4+VLOOKUP(S3,$A$4:$B$11,2,0)</f>
        <v>0</v>
      </c>
      <c r="AB3">
        <f>X3+Z3*10000+AA3*1000000000</f>
        <v>0</v>
      </c>
    </row>
    <row r="4" spans="1:28" x14ac:dyDescent="0.3">
      <c r="A4" s="4" t="s">
        <v>5</v>
      </c>
      <c r="B4" s="2"/>
      <c r="C4" s="2"/>
      <c r="S4" s="14" t="str">
        <f t="shared" si="0"/>
        <v>team2</v>
      </c>
      <c r="T4" s="10">
        <f t="array" ref="T4">SUM(($A$15:$A$132=S4)*(ISNUMBER($C$15:$C$132)),($B$15:$B$132=S4)*(ISNUMBER($E$15:$E$132)))</f>
        <v>0</v>
      </c>
      <c r="U4" s="6">
        <f t="array" ref="U4">SUM((home=S4)*(homescore&gt;visitorscore),(visitor=S4)*(visitorscore&gt;homescore))</f>
        <v>0</v>
      </c>
      <c r="V4" s="6">
        <f t="array" ref="V4">SUM((home=S4)*(homescore=visitorscore)*ISNUMBER(visitorscore),(visitor=S4)*(visitorscore=homescore)*ISNUMBER(homescore))</f>
        <v>0</v>
      </c>
      <c r="W4" s="6">
        <f t="array" ref="W4">SUM((home=S4)*(homescore&lt;visitorscore),(visitor=S4)*(visitorscore&lt;homescore))</f>
        <v>0</v>
      </c>
      <c r="X4" s="11">
        <f t="shared" ref="X4" si="3">SUMIF(home,S4,homescore)+SUMIF(visitor,S4,visitorscore)</f>
        <v>0</v>
      </c>
      <c r="Y4" s="12">
        <f t="shared" ref="Y4" si="4">SUMIF(home,S4,visitorscore)+SUMIF(visitor,S4,homescore)</f>
        <v>0</v>
      </c>
      <c r="Z4" s="13">
        <f t="shared" ref="Z4:Z10" si="5">X4-Y4</f>
        <v>0</v>
      </c>
      <c r="AA4" s="11">
        <f>U4*Options!$B$2+V4*Options!$B$3+W4*Options!$B$4+VLOOKUP(S4,$A$4:$B$11,2,0)</f>
        <v>0</v>
      </c>
      <c r="AB4">
        <f t="shared" ref="AB4:AB10" si="6">X4+Z4*10000+AA4*1000000000</f>
        <v>0</v>
      </c>
    </row>
    <row r="5" spans="1:28" x14ac:dyDescent="0.3">
      <c r="A5" s="4" t="s">
        <v>6</v>
      </c>
      <c r="B5" s="2"/>
      <c r="C5" s="2"/>
      <c r="S5" s="14" t="str">
        <f t="shared" si="0"/>
        <v>team3</v>
      </c>
      <c r="T5" s="10">
        <f t="array" ref="T5">SUM(($A$15:$A$132=S5)*(ISNUMBER($C$15:$C$132)),($B$15:$B$132=S5)*(ISNUMBER($E$15:$E$132)))</f>
        <v>0</v>
      </c>
      <c r="U5" s="6">
        <f t="array" ref="U5">SUM((home=S5)*(homescore&gt;visitorscore),(visitor=S5)*(visitorscore&gt;homescore))</f>
        <v>0</v>
      </c>
      <c r="V5" s="6">
        <f t="array" ref="V5">SUM((home=S5)*(homescore=visitorscore)*ISNUMBER(visitorscore),(visitor=S5)*(visitorscore=homescore)*ISNUMBER(homescore))</f>
        <v>0</v>
      </c>
      <c r="W5" s="6">
        <f t="array" ref="W5">SUM((home=S5)*(homescore&lt;visitorscore),(visitor=S5)*(visitorscore&lt;homescore))</f>
        <v>0</v>
      </c>
      <c r="X5" s="11">
        <f t="shared" ref="X5" si="7">SUMIF(home,S5,homescore)+SUMIF(visitor,S5,visitorscore)</f>
        <v>0</v>
      </c>
      <c r="Y5" s="12">
        <f t="shared" ref="Y5" si="8">SUMIF(home,S5,visitorscore)+SUMIF(visitor,S5,homescore)</f>
        <v>0</v>
      </c>
      <c r="Z5" s="13">
        <f t="shared" si="5"/>
        <v>0</v>
      </c>
      <c r="AA5" s="11">
        <f>U5*Options!$B$2+V5*Options!$B$3+W5*Options!$B$4+VLOOKUP(S5,$A$4:$B$11,2,0)</f>
        <v>0</v>
      </c>
      <c r="AB5">
        <f t="shared" si="6"/>
        <v>0</v>
      </c>
    </row>
    <row r="6" spans="1:28" x14ac:dyDescent="0.3">
      <c r="A6" s="4" t="s">
        <v>7</v>
      </c>
      <c r="B6" s="2"/>
      <c r="C6" s="2"/>
      <c r="S6" s="14" t="str">
        <f t="shared" si="0"/>
        <v>team4</v>
      </c>
      <c r="T6" s="10">
        <f t="array" ref="T6">SUM(($A$15:$A$132=S6)*(ISNUMBER($C$15:$C$132)),($B$15:$B$132=S6)*(ISNUMBER($E$15:$E$132)))</f>
        <v>0</v>
      </c>
      <c r="U6" s="6">
        <f t="array" ref="U6">SUM((home=S6)*(homescore&gt;visitorscore),(visitor=S6)*(visitorscore&gt;homescore))</f>
        <v>0</v>
      </c>
      <c r="V6" s="6">
        <f t="array" ref="V6">SUM((home=S6)*(homescore=visitorscore)*ISNUMBER(visitorscore),(visitor=S6)*(visitorscore=homescore)*ISNUMBER(homescore))</f>
        <v>0</v>
      </c>
      <c r="W6" s="6">
        <f t="array" ref="W6">SUM((home=S6)*(homescore&lt;visitorscore),(visitor=S6)*(visitorscore&lt;homescore))</f>
        <v>0</v>
      </c>
      <c r="X6" s="11">
        <f t="shared" ref="X6" si="9">SUMIF(home,S6,homescore)+SUMIF(visitor,S6,visitorscore)</f>
        <v>0</v>
      </c>
      <c r="Y6" s="12">
        <f t="shared" ref="Y6" si="10">SUMIF(home,S6,visitorscore)+SUMIF(visitor,S6,homescore)</f>
        <v>0</v>
      </c>
      <c r="Z6" s="13">
        <f t="shared" si="5"/>
        <v>0</v>
      </c>
      <c r="AA6" s="11">
        <f>U6*Options!$B$2+V6*Options!$B$3+W6*Options!$B$4+VLOOKUP(S6,$A$4:$B$11,2,0)</f>
        <v>0</v>
      </c>
      <c r="AB6">
        <f t="shared" si="6"/>
        <v>0</v>
      </c>
    </row>
    <row r="7" spans="1:28" x14ac:dyDescent="0.3">
      <c r="A7" s="4" t="s">
        <v>8</v>
      </c>
      <c r="B7" s="2"/>
      <c r="C7" s="2"/>
      <c r="S7" s="15" t="str">
        <f t="shared" si="0"/>
        <v>team5</v>
      </c>
      <c r="T7" s="10">
        <f t="array" ref="T7">SUM(($A$15:$A$132=S7)*(ISNUMBER($C$15:$C$132)),($B$15:$B$132=S7)*(ISNUMBER($E$15:$E$132)))</f>
        <v>0</v>
      </c>
      <c r="U7" s="6">
        <f t="array" ref="U7">SUM((home=S7)*(homescore&gt;visitorscore),(visitor=S7)*(visitorscore&gt;homescore))</f>
        <v>0</v>
      </c>
      <c r="V7" s="6">
        <f t="array" ref="V7">SUM((home=S7)*(homescore=visitorscore)*ISNUMBER(visitorscore),(visitor=S7)*(visitorscore=homescore)*ISNUMBER(homescore))</f>
        <v>0</v>
      </c>
      <c r="W7" s="6">
        <f t="array" ref="W7">SUM((home=S7)*(homescore&lt;visitorscore),(visitor=S7)*(visitorscore&lt;homescore))</f>
        <v>0</v>
      </c>
      <c r="X7" s="11">
        <f t="shared" ref="X7" si="11">SUMIF(home,S7,homescore)+SUMIF(visitor,S7,visitorscore)</f>
        <v>0</v>
      </c>
      <c r="Y7" s="12">
        <f t="shared" ref="Y7" si="12">SUMIF(home,S7,visitorscore)+SUMIF(visitor,S7,homescore)</f>
        <v>0</v>
      </c>
      <c r="Z7" s="13">
        <f t="shared" si="5"/>
        <v>0</v>
      </c>
      <c r="AA7" s="11">
        <f>U7*Options!$B$2+V7*Options!$B$3+W7*Options!$B$4+VLOOKUP(S7,$A$4:$B$11,2,0)</f>
        <v>0</v>
      </c>
      <c r="AB7">
        <f t="shared" si="6"/>
        <v>0</v>
      </c>
    </row>
    <row r="8" spans="1:28" x14ac:dyDescent="0.3">
      <c r="A8" s="4" t="s">
        <v>9</v>
      </c>
      <c r="B8" s="2"/>
      <c r="C8" s="2"/>
      <c r="S8" s="15" t="str">
        <f t="shared" si="0"/>
        <v>team6</v>
      </c>
      <c r="T8" s="10">
        <f t="array" ref="T8">SUM(($A$15:$A$132=S8)*(ISNUMBER($C$15:$C$132)),($B$15:$B$132=S8)*(ISNUMBER($E$15:$E$132)))</f>
        <v>0</v>
      </c>
      <c r="U8" s="6">
        <f t="array" ref="U8">SUM((home=S8)*(homescore&gt;visitorscore),(visitor=S8)*(visitorscore&gt;homescore))</f>
        <v>0</v>
      </c>
      <c r="V8" s="6">
        <f t="array" ref="V8">SUM((home=S8)*(homescore=visitorscore)*ISNUMBER(visitorscore),(visitor=S8)*(visitorscore=homescore)*ISNUMBER(homescore))</f>
        <v>0</v>
      </c>
      <c r="W8" s="6">
        <f t="array" ref="W8">SUM((home=S8)*(homescore&lt;visitorscore),(visitor=S8)*(visitorscore&lt;homescore))</f>
        <v>0</v>
      </c>
      <c r="X8" s="11">
        <f t="shared" ref="X8" si="13">SUMIF(home,S8,homescore)+SUMIF(visitor,S8,visitorscore)</f>
        <v>0</v>
      </c>
      <c r="Y8" s="12">
        <f t="shared" ref="Y8" si="14">SUMIF(home,S8,visitorscore)+SUMIF(visitor,S8,homescore)</f>
        <v>0</v>
      </c>
      <c r="Z8" s="13">
        <f t="shared" si="5"/>
        <v>0</v>
      </c>
      <c r="AA8" s="11">
        <f>U8*Options!$B$2+V8*Options!$B$3+W8*Options!$B$4+VLOOKUP(S8,$A$4:$B$11,2,0)</f>
        <v>0</v>
      </c>
      <c r="AB8">
        <f t="shared" si="6"/>
        <v>0</v>
      </c>
    </row>
    <row r="9" spans="1:28" x14ac:dyDescent="0.3">
      <c r="A9" s="4" t="s">
        <v>20</v>
      </c>
      <c r="B9" s="2"/>
      <c r="C9" s="2"/>
      <c r="S9" s="15" t="str">
        <f t="shared" si="0"/>
        <v>team7</v>
      </c>
      <c r="T9" s="10">
        <f t="array" ref="T9">SUM(($A$15:$A$132=S9)*(ISNUMBER($C$15:$C$132)),($B$15:$B$132=S9)*(ISNUMBER($E$15:$E$132)))</f>
        <v>0</v>
      </c>
      <c r="U9" s="6">
        <f t="array" ref="U9">SUM((home=S9)*(homescore&gt;visitorscore),(visitor=S9)*(visitorscore&gt;homescore))</f>
        <v>0</v>
      </c>
      <c r="V9" s="6">
        <f t="array" ref="V9">SUM((home=S9)*(homescore=visitorscore)*ISNUMBER(visitorscore),(visitor=S9)*(visitorscore=homescore)*ISNUMBER(homescore))</f>
        <v>0</v>
      </c>
      <c r="W9" s="6">
        <f t="array" ref="W9">SUM((home=S9)*(homescore&lt;visitorscore),(visitor=S9)*(visitorscore&lt;homescore))</f>
        <v>0</v>
      </c>
      <c r="X9" s="11">
        <f t="shared" ref="X9" si="15">SUMIF(home,S9,homescore)+SUMIF(visitor,S9,visitorscore)</f>
        <v>0</v>
      </c>
      <c r="Y9" s="12">
        <f t="shared" ref="Y9" si="16">SUMIF(home,S9,visitorscore)+SUMIF(visitor,S9,homescore)</f>
        <v>0</v>
      </c>
      <c r="Z9" s="13">
        <f t="shared" si="5"/>
        <v>0</v>
      </c>
      <c r="AA9" s="11">
        <f>U9*Options!$B$2+V9*Options!$B$3+W9*Options!$B$4+VLOOKUP(S9,$A$4:$B$11,2,0)</f>
        <v>0</v>
      </c>
      <c r="AB9">
        <f t="shared" si="6"/>
        <v>0</v>
      </c>
    </row>
    <row r="10" spans="1:28" x14ac:dyDescent="0.3">
      <c r="A10" s="4" t="s">
        <v>26</v>
      </c>
      <c r="B10" s="2"/>
      <c r="C10" s="2"/>
      <c r="S10" s="15" t="str">
        <f t="shared" si="0"/>
        <v>team8</v>
      </c>
      <c r="T10" s="10">
        <f t="array" ref="T10">SUM(($A$15:$A$132=S10)*(ISNUMBER($C$15:$C$132)),($B$15:$B$132=S10)*(ISNUMBER($E$15:$E$132)))</f>
        <v>0</v>
      </c>
      <c r="U10" s="6">
        <f t="array" ref="U10">SUM((home=S10)*(homescore&gt;visitorscore),(visitor=S10)*(visitorscore&gt;homescore))</f>
        <v>0</v>
      </c>
      <c r="V10" s="6">
        <f t="array" ref="V10">SUM((home=S10)*(homescore=visitorscore)*ISNUMBER(visitorscore),(visitor=S10)*(visitorscore=homescore)*ISNUMBER(homescore))</f>
        <v>0</v>
      </c>
      <c r="W10" s="6">
        <f t="array" ref="W10">SUM((home=S10)*(homescore&lt;visitorscore),(visitor=S10)*(visitorscore&lt;homescore))</f>
        <v>0</v>
      </c>
      <c r="X10" s="11">
        <f t="shared" ref="X10" si="17">SUMIF(home,S10,homescore)+SUMIF(visitor,S10,visitorscore)</f>
        <v>0</v>
      </c>
      <c r="Y10" s="12">
        <f t="shared" ref="Y10" si="18">SUMIF(home,S10,visitorscore)+SUMIF(visitor,S10,homescore)</f>
        <v>0</v>
      </c>
      <c r="Z10" s="13">
        <f t="shared" si="5"/>
        <v>0</v>
      </c>
      <c r="AA10" s="11">
        <f>U10*Options!$B$2+V10*Options!$B$3+W10*Options!$B$4+VLOOKUP(S10,$A$4:$B$11,2,0)</f>
        <v>0</v>
      </c>
      <c r="AB10">
        <f t="shared" si="6"/>
        <v>0</v>
      </c>
    </row>
    <row r="11" spans="1:28" x14ac:dyDescent="0.3">
      <c r="A11" s="4" t="s">
        <v>27</v>
      </c>
      <c r="B11" s="2"/>
      <c r="C11" s="2"/>
    </row>
    <row r="14" spans="1:28" x14ac:dyDescent="0.3">
      <c r="A14" s="26" t="s">
        <v>29</v>
      </c>
      <c r="H14" s="16" t="s">
        <v>10</v>
      </c>
    </row>
    <row r="15" spans="1:28" x14ac:dyDescent="0.3">
      <c r="A15" s="17" t="str">
        <f>A8</f>
        <v>team5</v>
      </c>
      <c r="B15" s="17" t="str">
        <f>A9</f>
        <v>team6</v>
      </c>
      <c r="C15" s="27"/>
      <c r="D15" s="18" t="s">
        <v>11</v>
      </c>
      <c r="E15" s="18"/>
      <c r="F15" s="13"/>
    </row>
    <row r="16" spans="1:28" x14ac:dyDescent="0.3">
      <c r="A16" s="17" t="str">
        <f>A6</f>
        <v>team3</v>
      </c>
      <c r="B16" s="17" t="str">
        <f>A11</f>
        <v>team8</v>
      </c>
      <c r="C16" s="27"/>
      <c r="D16" s="18" t="s">
        <v>11</v>
      </c>
      <c r="E16" s="18"/>
      <c r="F16" s="13"/>
      <c r="H16" s="24"/>
      <c r="I16" s="19" t="s">
        <v>12</v>
      </c>
      <c r="J16" s="20" t="s">
        <v>13</v>
      </c>
      <c r="K16" s="20" t="s">
        <v>14</v>
      </c>
      <c r="L16" s="20" t="s">
        <v>15</v>
      </c>
      <c r="M16" s="21" t="s">
        <v>16</v>
      </c>
      <c r="N16" s="22" t="s">
        <v>17</v>
      </c>
      <c r="O16" s="20" t="s">
        <v>18</v>
      </c>
      <c r="P16" s="21" t="s">
        <v>19</v>
      </c>
    </row>
    <row r="17" spans="1:29" x14ac:dyDescent="0.3">
      <c r="A17" s="17" t="str">
        <f>A7</f>
        <v>team4</v>
      </c>
      <c r="B17" s="17" t="str">
        <f>A10</f>
        <v>team7</v>
      </c>
      <c r="C17" s="27"/>
      <c r="D17" s="18" t="s">
        <v>11</v>
      </c>
      <c r="E17" s="18"/>
      <c r="F17" s="13"/>
      <c r="H17" s="23" t="str">
        <f t="array" ref="H17">INDEX($S$3:$S$10,MATCH(LARGE($AB$3:$AB$10-ROW($AB$3:$AB$10)/COUNT($AB$3:$AB$10),ROW(H17)-ROW(H$17)+1),$AB$3:$AB$10-ROW($AB$3:$AB$10)/COUNT($AB$3:$AB$10),0))</f>
        <v>team1</v>
      </c>
      <c r="I17" s="12">
        <f>VLOOKUP($H17,$S$3:$AA$10,2,0)</f>
        <v>0</v>
      </c>
      <c r="J17" s="6">
        <f>VLOOKUP($H17,$S$3:$AA$10,3,0)</f>
        <v>0</v>
      </c>
      <c r="K17" s="6">
        <f>VLOOKUP($H17,$S$3:$AA$10,4,0)</f>
        <v>0</v>
      </c>
      <c r="L17" s="6">
        <f>VLOOKUP($H17,$S$3:$AA$10,5,0)</f>
        <v>0</v>
      </c>
      <c r="M17" s="11">
        <f>VLOOKUP($H17,$S$3:$AA$10,6,0)</f>
        <v>0</v>
      </c>
      <c r="N17" s="12">
        <f>VLOOKUP($H17,$S$3:$AA$10,7,0)</f>
        <v>0</v>
      </c>
      <c r="O17" s="6">
        <f>VLOOKUP($H17,$S$3:$AA$10,8,0)</f>
        <v>0</v>
      </c>
      <c r="P17" s="11">
        <f>VLOOKUP($H17,$S$3:$AA$10,9,0)</f>
        <v>0</v>
      </c>
    </row>
    <row r="18" spans="1:29" x14ac:dyDescent="0.3">
      <c r="A18" s="17" t="str">
        <f>A5</f>
        <v>team2</v>
      </c>
      <c r="B18" s="17" t="str">
        <f>A4</f>
        <v>team1</v>
      </c>
      <c r="C18" s="27"/>
      <c r="D18" s="18" t="s">
        <v>11</v>
      </c>
      <c r="E18" s="18"/>
      <c r="F18" s="13"/>
      <c r="H18" s="23" t="str">
        <f t="array" ref="H18">INDEX($S$3:$S$10,MATCH(LARGE($AB$3:$AB$10-ROW($AB$3:$AB$10)/COUNT($AB$3:$AB$10),ROW(H18)-ROW(H$17)+1),$AB$3:$AB$10-ROW($AB$3:$AB$10)/COUNT($AB$3:$AB$10),0))</f>
        <v>team2</v>
      </c>
      <c r="I18" s="12">
        <f t="shared" ref="I18:I24" si="19">VLOOKUP($H18,$S$3:$AA$10,2,0)</f>
        <v>0</v>
      </c>
      <c r="J18" s="6">
        <f t="shared" ref="J18:J24" si="20">VLOOKUP($H18,$S$3:$AA$10,3,0)</f>
        <v>0</v>
      </c>
      <c r="K18" s="6">
        <f t="shared" ref="K18:K24" si="21">VLOOKUP($H18,$S$3:$AA$10,4,0)</f>
        <v>0</v>
      </c>
      <c r="L18" s="6">
        <f t="shared" ref="L18:L24" si="22">VLOOKUP($H18,$S$3:$AA$10,5,0)</f>
        <v>0</v>
      </c>
      <c r="M18" s="11">
        <f t="shared" ref="M18:M24" si="23">VLOOKUP($H18,$S$3:$AA$10,6,0)</f>
        <v>0</v>
      </c>
      <c r="N18" s="12">
        <f t="shared" ref="N18:N24" si="24">VLOOKUP($H18,$S$3:$AA$10,7,0)</f>
        <v>0</v>
      </c>
      <c r="O18" s="6">
        <f t="shared" ref="O18:O24" si="25">VLOOKUP($H18,$S$3:$AA$10,8,0)</f>
        <v>0</v>
      </c>
      <c r="P18" s="11">
        <f t="shared" ref="P18:P24" si="26">VLOOKUP($H18,$S$3:$AA$10,9,0)</f>
        <v>0</v>
      </c>
    </row>
    <row r="19" spans="1:29" x14ac:dyDescent="0.3">
      <c r="A19" s="17" t="str">
        <f>A6</f>
        <v>team3</v>
      </c>
      <c r="B19" s="17" t="str">
        <f>A7</f>
        <v>team4</v>
      </c>
      <c r="C19" s="27"/>
      <c r="D19" s="18" t="s">
        <v>11</v>
      </c>
      <c r="E19" s="18"/>
      <c r="F19" s="13"/>
      <c r="H19" s="23" t="str">
        <f t="array" ref="H19">INDEX($S$3:$S$10,MATCH(LARGE($AB$3:$AB$10-ROW($AB$3:$AB$10)/COUNT($AB$3:$AB$10),ROW(H19)-ROW(H$17)+1),$AB$3:$AB$10-ROW($AB$3:$AB$10)/COUNT($AB$3:$AB$10),0))</f>
        <v>team3</v>
      </c>
      <c r="I19" s="12">
        <f t="shared" si="19"/>
        <v>0</v>
      </c>
      <c r="J19" s="6">
        <f t="shared" si="20"/>
        <v>0</v>
      </c>
      <c r="K19" s="6">
        <f t="shared" si="21"/>
        <v>0</v>
      </c>
      <c r="L19" s="6">
        <f t="shared" si="22"/>
        <v>0</v>
      </c>
      <c r="M19" s="11">
        <f t="shared" si="23"/>
        <v>0</v>
      </c>
      <c r="N19" s="12">
        <f t="shared" si="24"/>
        <v>0</v>
      </c>
      <c r="O19" s="6">
        <f t="shared" si="25"/>
        <v>0</v>
      </c>
      <c r="P19" s="11">
        <f t="shared" si="26"/>
        <v>0</v>
      </c>
    </row>
    <row r="20" spans="1:29" x14ac:dyDescent="0.3">
      <c r="A20" s="17" t="str">
        <f>A4</f>
        <v>team1</v>
      </c>
      <c r="B20" s="17" t="str">
        <f>A10</f>
        <v>team7</v>
      </c>
      <c r="C20" s="27"/>
      <c r="D20" s="18" t="s">
        <v>11</v>
      </c>
      <c r="E20" s="18"/>
      <c r="F20" s="13"/>
      <c r="H20" s="23" t="str">
        <f t="array" ref="H20">INDEX($S$3:$S$10,MATCH(LARGE($AB$3:$AB$10-ROW($AB$3:$AB$10)/COUNT($AB$3:$AB$10),ROW(H20)-ROW(H$17)+1),$AB$3:$AB$10-ROW($AB$3:$AB$10)/COUNT($AB$3:$AB$10),0))</f>
        <v>team4</v>
      </c>
      <c r="I20" s="12">
        <f t="shared" si="19"/>
        <v>0</v>
      </c>
      <c r="J20" s="6">
        <f t="shared" si="20"/>
        <v>0</v>
      </c>
      <c r="K20" s="6">
        <f t="shared" si="21"/>
        <v>0</v>
      </c>
      <c r="L20" s="6">
        <f t="shared" si="22"/>
        <v>0</v>
      </c>
      <c r="M20" s="11">
        <f t="shared" si="23"/>
        <v>0</v>
      </c>
      <c r="N20" s="12">
        <f t="shared" si="24"/>
        <v>0</v>
      </c>
      <c r="O20" s="6">
        <f t="shared" si="25"/>
        <v>0</v>
      </c>
      <c r="P20" s="11">
        <f t="shared" si="26"/>
        <v>0</v>
      </c>
    </row>
    <row r="21" spans="1:29" x14ac:dyDescent="0.3">
      <c r="A21" s="17" t="str">
        <f>A11</f>
        <v>team8</v>
      </c>
      <c r="B21" s="17" t="str">
        <f>A9</f>
        <v>team6</v>
      </c>
      <c r="C21" s="27"/>
      <c r="D21" s="18" t="s">
        <v>11</v>
      </c>
      <c r="E21" s="18"/>
      <c r="H21" s="23" t="str">
        <f t="array" ref="H21">INDEX($S$3:$S$10,MATCH(LARGE($AB$3:$AB$10-ROW($AB$3:$AB$10)/COUNT($AB$3:$AB$10),ROW(H21)-ROW(H$17)+1),$AB$3:$AB$10-ROW($AB$3:$AB$10)/COUNT($AB$3:$AB$10),0))</f>
        <v>team5</v>
      </c>
      <c r="I21" s="12">
        <f t="shared" si="19"/>
        <v>0</v>
      </c>
      <c r="J21" s="6">
        <f t="shared" si="20"/>
        <v>0</v>
      </c>
      <c r="K21" s="6">
        <f t="shared" si="21"/>
        <v>0</v>
      </c>
      <c r="L21" s="6">
        <f t="shared" si="22"/>
        <v>0</v>
      </c>
      <c r="M21" s="11">
        <f t="shared" si="23"/>
        <v>0</v>
      </c>
      <c r="N21" s="12">
        <f t="shared" si="24"/>
        <v>0</v>
      </c>
      <c r="O21" s="6">
        <f t="shared" si="25"/>
        <v>0</v>
      </c>
      <c r="P21" s="11">
        <f t="shared" si="26"/>
        <v>0</v>
      </c>
    </row>
    <row r="22" spans="1:29" x14ac:dyDescent="0.3">
      <c r="A22" s="17" t="str">
        <f>A5</f>
        <v>team2</v>
      </c>
      <c r="B22" s="17" t="str">
        <f>A8</f>
        <v>team5</v>
      </c>
      <c r="C22" s="27"/>
      <c r="D22" s="18" t="s">
        <v>11</v>
      </c>
      <c r="E22" s="18"/>
      <c r="H22" s="23" t="str">
        <f t="array" ref="H22">INDEX($S$3:$S$10,MATCH(LARGE($AB$3:$AB$10-ROW($AB$3:$AB$10)/COUNT($AB$3:$AB$10),ROW(H22)-ROW(H$17)+1),$AB$3:$AB$10-ROW($AB$3:$AB$10)/COUNT($AB$3:$AB$10),0))</f>
        <v>team6</v>
      </c>
      <c r="I22" s="12">
        <f t="shared" si="19"/>
        <v>0</v>
      </c>
      <c r="J22" s="6">
        <f t="shared" si="20"/>
        <v>0</v>
      </c>
      <c r="K22" s="6">
        <f t="shared" si="21"/>
        <v>0</v>
      </c>
      <c r="L22" s="6">
        <f t="shared" si="22"/>
        <v>0</v>
      </c>
      <c r="M22" s="11">
        <f t="shared" si="23"/>
        <v>0</v>
      </c>
      <c r="N22" s="12">
        <f t="shared" si="24"/>
        <v>0</v>
      </c>
      <c r="O22" s="6">
        <f t="shared" si="25"/>
        <v>0</v>
      </c>
      <c r="P22" s="11">
        <f t="shared" si="26"/>
        <v>0</v>
      </c>
    </row>
    <row r="23" spans="1:29" x14ac:dyDescent="0.3">
      <c r="A23" s="17" t="str">
        <f>A10</f>
        <v>team7</v>
      </c>
      <c r="B23" s="17" t="str">
        <f>A11</f>
        <v>team8</v>
      </c>
      <c r="C23" s="27"/>
      <c r="D23" s="18" t="s">
        <v>11</v>
      </c>
      <c r="E23" s="18"/>
      <c r="H23" s="23" t="str">
        <f t="array" ref="H23">INDEX($S$3:$S$10,MATCH(LARGE($AB$3:$AB$10-ROW($AB$3:$AB$10)/COUNT($AB$3:$AB$10),ROW(H23)-ROW(H$17)+1),$AB$3:$AB$10-ROW($AB$3:$AB$10)/COUNT($AB$3:$AB$10),0))</f>
        <v>team7</v>
      </c>
      <c r="I23" s="12">
        <f t="shared" si="19"/>
        <v>0</v>
      </c>
      <c r="J23" s="6">
        <f t="shared" si="20"/>
        <v>0</v>
      </c>
      <c r="K23" s="6">
        <f t="shared" si="21"/>
        <v>0</v>
      </c>
      <c r="L23" s="6">
        <f t="shared" si="22"/>
        <v>0</v>
      </c>
      <c r="M23" s="11">
        <f t="shared" si="23"/>
        <v>0</v>
      </c>
      <c r="N23" s="12">
        <f t="shared" si="24"/>
        <v>0</v>
      </c>
      <c r="O23" s="6">
        <f t="shared" si="25"/>
        <v>0</v>
      </c>
      <c r="P23" s="11">
        <f t="shared" si="26"/>
        <v>0</v>
      </c>
    </row>
    <row r="24" spans="1:29" x14ac:dyDescent="0.3">
      <c r="A24" s="17" t="str">
        <f>A9</f>
        <v>team6</v>
      </c>
      <c r="B24" s="17" t="str">
        <f>A5</f>
        <v>team2</v>
      </c>
      <c r="C24" s="27"/>
      <c r="D24" s="18" t="s">
        <v>11</v>
      </c>
      <c r="E24" s="18"/>
      <c r="H24" s="23" t="str">
        <f t="array" ref="H24">INDEX($S$3:$S$10,MATCH(LARGE($AB$3:$AB$10-ROW($AB$3:$AB$10)/COUNT($AB$3:$AB$10),ROW(H24)-ROW(H$17)+1),$AB$3:$AB$10-ROW($AB$3:$AB$10)/COUNT($AB$3:$AB$10),0))</f>
        <v>team8</v>
      </c>
      <c r="I24" s="12">
        <f t="shared" si="19"/>
        <v>0</v>
      </c>
      <c r="J24" s="6">
        <f t="shared" si="20"/>
        <v>0</v>
      </c>
      <c r="K24" s="6">
        <f t="shared" si="21"/>
        <v>0</v>
      </c>
      <c r="L24" s="6">
        <f t="shared" si="22"/>
        <v>0</v>
      </c>
      <c r="M24" s="11">
        <f t="shared" si="23"/>
        <v>0</v>
      </c>
      <c r="N24" s="12">
        <f t="shared" si="24"/>
        <v>0</v>
      </c>
      <c r="O24" s="6">
        <f t="shared" si="25"/>
        <v>0</v>
      </c>
      <c r="P24" s="11">
        <f t="shared" si="26"/>
        <v>0</v>
      </c>
    </row>
    <row r="25" spans="1:29" x14ac:dyDescent="0.3">
      <c r="A25" s="17" t="str">
        <f>A7</f>
        <v>team4</v>
      </c>
      <c r="B25" s="17" t="str">
        <f>A4</f>
        <v>team1</v>
      </c>
      <c r="C25" s="27"/>
      <c r="D25" s="18" t="s">
        <v>11</v>
      </c>
      <c r="E25" s="18"/>
    </row>
    <row r="26" spans="1:29" x14ac:dyDescent="0.3">
      <c r="A26" s="17" t="str">
        <f>A8</f>
        <v>team5</v>
      </c>
      <c r="B26" s="17" t="str">
        <f>A6</f>
        <v>team3</v>
      </c>
      <c r="C26" s="27"/>
      <c r="D26" s="18" t="s">
        <v>11</v>
      </c>
      <c r="E26" s="18"/>
    </row>
    <row r="27" spans="1:29" x14ac:dyDescent="0.3">
      <c r="A27" s="17" t="str">
        <f>A10</f>
        <v>team7</v>
      </c>
      <c r="B27" s="17" t="str">
        <f>A8</f>
        <v>team5</v>
      </c>
      <c r="C27" s="27"/>
      <c r="D27" s="18" t="s">
        <v>11</v>
      </c>
      <c r="E27" s="18"/>
    </row>
    <row r="28" spans="1:29" x14ac:dyDescent="0.3">
      <c r="A28" s="17" t="str">
        <f>A9</f>
        <v>team6</v>
      </c>
      <c r="B28" s="17" t="str">
        <f>A4</f>
        <v>team1</v>
      </c>
      <c r="C28" s="27"/>
      <c r="D28" s="18" t="s">
        <v>11</v>
      </c>
      <c r="E28" s="18"/>
    </row>
    <row r="29" spans="1:29" x14ac:dyDescent="0.3">
      <c r="A29" s="17" t="str">
        <f>A5</f>
        <v>team2</v>
      </c>
      <c r="B29" s="17" t="str">
        <f>A6</f>
        <v>team3</v>
      </c>
      <c r="C29" s="27"/>
      <c r="D29" s="18" t="s">
        <v>11</v>
      </c>
      <c r="E29" s="18"/>
    </row>
    <row r="30" spans="1:29" x14ac:dyDescent="0.3">
      <c r="A30" s="17" t="str">
        <f>A11</f>
        <v>team8</v>
      </c>
      <c r="B30" s="17" t="str">
        <f>A7</f>
        <v>team4</v>
      </c>
      <c r="C30" s="28"/>
      <c r="D30" s="18" t="s">
        <v>11</v>
      </c>
      <c r="E30" s="17"/>
      <c r="AB30" s="6"/>
      <c r="AC30" s="6"/>
    </row>
    <row r="31" spans="1:29" x14ac:dyDescent="0.3">
      <c r="A31" s="17" t="str">
        <f>A4</f>
        <v>team1</v>
      </c>
      <c r="B31" s="17" t="str">
        <f>A6</f>
        <v>team3</v>
      </c>
      <c r="C31" s="28"/>
      <c r="D31" s="18" t="s">
        <v>11</v>
      </c>
      <c r="E31" s="17"/>
      <c r="AB31" s="6"/>
      <c r="AC31" s="6"/>
    </row>
    <row r="32" spans="1:29" x14ac:dyDescent="0.3">
      <c r="A32" s="17" t="str">
        <f>A7</f>
        <v>team4</v>
      </c>
      <c r="B32" s="17" t="str">
        <f>A5</f>
        <v>team2</v>
      </c>
      <c r="C32" s="28"/>
      <c r="D32" s="18" t="s">
        <v>11</v>
      </c>
      <c r="E32" s="17"/>
      <c r="AB32" s="6"/>
      <c r="AC32" s="6"/>
    </row>
    <row r="33" spans="1:5" x14ac:dyDescent="0.3">
      <c r="A33" s="17" t="str">
        <f>A8</f>
        <v>team5</v>
      </c>
      <c r="B33" s="17" t="str">
        <f>A11</f>
        <v>team8</v>
      </c>
      <c r="C33" s="28"/>
      <c r="D33" s="18" t="s">
        <v>11</v>
      </c>
      <c r="E33" s="17"/>
    </row>
    <row r="34" spans="1:5" x14ac:dyDescent="0.3">
      <c r="A34" s="17" t="str">
        <f>A9</f>
        <v>team6</v>
      </c>
      <c r="B34" s="17" t="str">
        <f>A10</f>
        <v>team7</v>
      </c>
      <c r="C34" s="28"/>
      <c r="D34" s="18" t="s">
        <v>11</v>
      </c>
      <c r="E34" s="17"/>
    </row>
    <row r="35" spans="1:5" x14ac:dyDescent="0.3">
      <c r="A35" s="17" t="str">
        <f>A6</f>
        <v>team3</v>
      </c>
      <c r="B35" s="17" t="str">
        <f>A9</f>
        <v>team6</v>
      </c>
      <c r="C35" s="28"/>
      <c r="D35" s="18" t="s">
        <v>11</v>
      </c>
      <c r="E35" s="17"/>
    </row>
    <row r="36" spans="1:5" x14ac:dyDescent="0.3">
      <c r="A36" s="17" t="str">
        <f>A7</f>
        <v>team4</v>
      </c>
      <c r="B36" s="17" t="str">
        <f>A8</f>
        <v>team5</v>
      </c>
      <c r="C36" s="28"/>
      <c r="D36" s="18" t="s">
        <v>11</v>
      </c>
      <c r="E36" s="17"/>
    </row>
    <row r="37" spans="1:5" x14ac:dyDescent="0.3">
      <c r="A37" s="17" t="str">
        <f>A5</f>
        <v>team2</v>
      </c>
      <c r="B37" s="17" t="str">
        <f>A10</f>
        <v>team7</v>
      </c>
      <c r="C37" s="28"/>
      <c r="D37" s="18" t="s">
        <v>11</v>
      </c>
      <c r="E37" s="17"/>
    </row>
    <row r="38" spans="1:5" x14ac:dyDescent="0.3">
      <c r="A38" s="17" t="str">
        <f>A11</f>
        <v>team8</v>
      </c>
      <c r="B38" s="17" t="str">
        <f>A4</f>
        <v>team1</v>
      </c>
      <c r="C38" s="28"/>
      <c r="D38" s="18" t="s">
        <v>11</v>
      </c>
      <c r="E38" s="17"/>
    </row>
    <row r="39" spans="1:5" x14ac:dyDescent="0.3">
      <c r="A39" s="17" t="str">
        <f>A11</f>
        <v>team8</v>
      </c>
      <c r="B39" s="17" t="str">
        <f>A5</f>
        <v>team2</v>
      </c>
      <c r="C39" s="28"/>
      <c r="D39" s="18" t="s">
        <v>11</v>
      </c>
      <c r="E39" s="17"/>
    </row>
    <row r="40" spans="1:5" x14ac:dyDescent="0.3">
      <c r="A40" s="17" t="str">
        <f>A10</f>
        <v>team7</v>
      </c>
      <c r="B40" s="17" t="str">
        <f>A6</f>
        <v>team3</v>
      </c>
      <c r="C40" s="28"/>
      <c r="D40" s="18" t="s">
        <v>11</v>
      </c>
      <c r="E40" s="17"/>
    </row>
    <row r="41" spans="1:5" x14ac:dyDescent="0.3">
      <c r="A41" s="17" t="str">
        <f>A4</f>
        <v>team1</v>
      </c>
      <c r="B41" s="17" t="str">
        <f>A8</f>
        <v>team5</v>
      </c>
      <c r="C41" s="28"/>
      <c r="D41" s="18" t="s">
        <v>11</v>
      </c>
      <c r="E41" s="17"/>
    </row>
    <row r="42" spans="1:5" x14ac:dyDescent="0.3">
      <c r="A42" s="17" t="str">
        <f>A9</f>
        <v>team6</v>
      </c>
      <c r="B42" s="17" t="str">
        <f>A7</f>
        <v>team4</v>
      </c>
      <c r="C42" s="28"/>
      <c r="D42" s="18" t="s">
        <v>11</v>
      </c>
      <c r="E42" s="17"/>
    </row>
    <row r="44" spans="1:5" x14ac:dyDescent="0.3">
      <c r="A44" s="26" t="s">
        <v>30</v>
      </c>
    </row>
    <row r="45" spans="1:5" x14ac:dyDescent="0.3">
      <c r="A45" s="17" t="str">
        <f t="shared" ref="A45:A72" si="27">B15</f>
        <v>team6</v>
      </c>
      <c r="B45" s="17" t="str">
        <f t="shared" ref="B45:B72" si="28">A15</f>
        <v>team5</v>
      </c>
      <c r="C45" s="27"/>
      <c r="D45" s="18" t="s">
        <v>11</v>
      </c>
      <c r="E45" s="18"/>
    </row>
    <row r="46" spans="1:5" x14ac:dyDescent="0.3">
      <c r="A46" s="17" t="str">
        <f t="shared" si="27"/>
        <v>team8</v>
      </c>
      <c r="B46" s="17" t="str">
        <f t="shared" si="28"/>
        <v>team3</v>
      </c>
      <c r="C46" s="27"/>
      <c r="D46" s="18" t="s">
        <v>11</v>
      </c>
      <c r="E46" s="18"/>
    </row>
    <row r="47" spans="1:5" x14ac:dyDescent="0.3">
      <c r="A47" s="17" t="str">
        <f t="shared" si="27"/>
        <v>team7</v>
      </c>
      <c r="B47" s="17" t="str">
        <f t="shared" si="28"/>
        <v>team4</v>
      </c>
      <c r="C47" s="27"/>
      <c r="D47" s="18" t="s">
        <v>11</v>
      </c>
      <c r="E47" s="18"/>
    </row>
    <row r="48" spans="1:5" x14ac:dyDescent="0.3">
      <c r="A48" s="17" t="str">
        <f t="shared" si="27"/>
        <v>team1</v>
      </c>
      <c r="B48" s="17" t="str">
        <f t="shared" si="28"/>
        <v>team2</v>
      </c>
      <c r="C48" s="27"/>
      <c r="D48" s="18" t="s">
        <v>11</v>
      </c>
      <c r="E48" s="18"/>
    </row>
    <row r="49" spans="1:5" x14ac:dyDescent="0.3">
      <c r="A49" s="17" t="str">
        <f t="shared" si="27"/>
        <v>team4</v>
      </c>
      <c r="B49" s="17" t="str">
        <f t="shared" si="28"/>
        <v>team3</v>
      </c>
      <c r="C49" s="27"/>
      <c r="D49" s="18" t="s">
        <v>11</v>
      </c>
      <c r="E49" s="18"/>
    </row>
    <row r="50" spans="1:5" x14ac:dyDescent="0.3">
      <c r="A50" s="17" t="str">
        <f t="shared" si="27"/>
        <v>team7</v>
      </c>
      <c r="B50" s="17" t="str">
        <f t="shared" si="28"/>
        <v>team1</v>
      </c>
      <c r="C50" s="27"/>
      <c r="D50" s="18" t="s">
        <v>11</v>
      </c>
      <c r="E50" s="18"/>
    </row>
    <row r="51" spans="1:5" x14ac:dyDescent="0.3">
      <c r="A51" s="17" t="str">
        <f t="shared" si="27"/>
        <v>team6</v>
      </c>
      <c r="B51" s="17" t="str">
        <f t="shared" si="28"/>
        <v>team8</v>
      </c>
      <c r="C51" s="27"/>
      <c r="D51" s="18" t="s">
        <v>11</v>
      </c>
      <c r="E51" s="18"/>
    </row>
    <row r="52" spans="1:5" x14ac:dyDescent="0.3">
      <c r="A52" s="17" t="str">
        <f t="shared" si="27"/>
        <v>team5</v>
      </c>
      <c r="B52" s="17" t="str">
        <f t="shared" si="28"/>
        <v>team2</v>
      </c>
      <c r="C52" s="27"/>
      <c r="D52" s="18" t="s">
        <v>11</v>
      </c>
      <c r="E52" s="18"/>
    </row>
    <row r="53" spans="1:5" x14ac:dyDescent="0.3">
      <c r="A53" s="17" t="str">
        <f t="shared" si="27"/>
        <v>team8</v>
      </c>
      <c r="B53" s="17" t="str">
        <f t="shared" si="28"/>
        <v>team7</v>
      </c>
      <c r="C53" s="27"/>
      <c r="D53" s="18" t="s">
        <v>11</v>
      </c>
      <c r="E53" s="18"/>
    </row>
    <row r="54" spans="1:5" x14ac:dyDescent="0.3">
      <c r="A54" s="17" t="str">
        <f t="shared" si="27"/>
        <v>team2</v>
      </c>
      <c r="B54" s="17" t="str">
        <f t="shared" si="28"/>
        <v>team6</v>
      </c>
      <c r="C54" s="27"/>
      <c r="D54" s="18" t="s">
        <v>11</v>
      </c>
      <c r="E54" s="18"/>
    </row>
    <row r="55" spans="1:5" x14ac:dyDescent="0.3">
      <c r="A55" s="17" t="str">
        <f t="shared" si="27"/>
        <v>team1</v>
      </c>
      <c r="B55" s="17" t="str">
        <f t="shared" si="28"/>
        <v>team4</v>
      </c>
      <c r="C55" s="27"/>
      <c r="D55" s="18" t="s">
        <v>11</v>
      </c>
      <c r="E55" s="18"/>
    </row>
    <row r="56" spans="1:5" x14ac:dyDescent="0.3">
      <c r="A56" s="17" t="str">
        <f t="shared" si="27"/>
        <v>team3</v>
      </c>
      <c r="B56" s="17" t="str">
        <f t="shared" si="28"/>
        <v>team5</v>
      </c>
      <c r="C56" s="27"/>
      <c r="D56" s="18" t="s">
        <v>11</v>
      </c>
      <c r="E56" s="18"/>
    </row>
    <row r="57" spans="1:5" x14ac:dyDescent="0.3">
      <c r="A57" s="17" t="str">
        <f t="shared" si="27"/>
        <v>team5</v>
      </c>
      <c r="B57" s="17" t="str">
        <f t="shared" si="28"/>
        <v>team7</v>
      </c>
      <c r="C57" s="27"/>
      <c r="D57" s="18" t="s">
        <v>11</v>
      </c>
      <c r="E57" s="18"/>
    </row>
    <row r="58" spans="1:5" x14ac:dyDescent="0.3">
      <c r="A58" s="17" t="str">
        <f t="shared" si="27"/>
        <v>team1</v>
      </c>
      <c r="B58" s="17" t="str">
        <f t="shared" si="28"/>
        <v>team6</v>
      </c>
      <c r="C58" s="27"/>
      <c r="D58" s="18" t="s">
        <v>11</v>
      </c>
      <c r="E58" s="18"/>
    </row>
    <row r="59" spans="1:5" x14ac:dyDescent="0.3">
      <c r="A59" s="17" t="str">
        <f t="shared" si="27"/>
        <v>team3</v>
      </c>
      <c r="B59" s="17" t="str">
        <f t="shared" si="28"/>
        <v>team2</v>
      </c>
      <c r="C59" s="27"/>
      <c r="D59" s="18" t="s">
        <v>11</v>
      </c>
      <c r="E59" s="18"/>
    </row>
    <row r="60" spans="1:5" x14ac:dyDescent="0.3">
      <c r="A60" s="17" t="str">
        <f t="shared" si="27"/>
        <v>team4</v>
      </c>
      <c r="B60" s="17" t="str">
        <f t="shared" si="28"/>
        <v>team8</v>
      </c>
      <c r="C60" s="28"/>
      <c r="D60" s="18" t="s">
        <v>11</v>
      </c>
      <c r="E60" s="17"/>
    </row>
    <row r="61" spans="1:5" x14ac:dyDescent="0.3">
      <c r="A61" s="17" t="str">
        <f t="shared" si="27"/>
        <v>team3</v>
      </c>
      <c r="B61" s="17" t="str">
        <f t="shared" si="28"/>
        <v>team1</v>
      </c>
      <c r="C61" s="28"/>
      <c r="D61" s="18" t="s">
        <v>11</v>
      </c>
      <c r="E61" s="17"/>
    </row>
    <row r="62" spans="1:5" x14ac:dyDescent="0.3">
      <c r="A62" s="17" t="str">
        <f t="shared" si="27"/>
        <v>team2</v>
      </c>
      <c r="B62" s="17" t="str">
        <f t="shared" si="28"/>
        <v>team4</v>
      </c>
      <c r="C62" s="28"/>
      <c r="D62" s="18" t="s">
        <v>11</v>
      </c>
      <c r="E62" s="17"/>
    </row>
    <row r="63" spans="1:5" x14ac:dyDescent="0.3">
      <c r="A63" s="17" t="str">
        <f t="shared" si="27"/>
        <v>team8</v>
      </c>
      <c r="B63" s="17" t="str">
        <f t="shared" si="28"/>
        <v>team5</v>
      </c>
      <c r="C63" s="28"/>
      <c r="D63" s="18" t="s">
        <v>11</v>
      </c>
      <c r="E63" s="17"/>
    </row>
    <row r="64" spans="1:5" x14ac:dyDescent="0.3">
      <c r="A64" s="17" t="str">
        <f t="shared" si="27"/>
        <v>team7</v>
      </c>
      <c r="B64" s="17" t="str">
        <f t="shared" si="28"/>
        <v>team6</v>
      </c>
      <c r="C64" s="28"/>
      <c r="D64" s="18" t="s">
        <v>11</v>
      </c>
      <c r="E64" s="17"/>
    </row>
    <row r="65" spans="1:5" x14ac:dyDescent="0.3">
      <c r="A65" s="17" t="str">
        <f t="shared" si="27"/>
        <v>team6</v>
      </c>
      <c r="B65" s="17" t="str">
        <f t="shared" si="28"/>
        <v>team3</v>
      </c>
      <c r="C65" s="28"/>
      <c r="D65" s="18" t="s">
        <v>11</v>
      </c>
      <c r="E65" s="17"/>
    </row>
    <row r="66" spans="1:5" x14ac:dyDescent="0.3">
      <c r="A66" s="17" t="str">
        <f t="shared" si="27"/>
        <v>team5</v>
      </c>
      <c r="B66" s="17" t="str">
        <f t="shared" si="28"/>
        <v>team4</v>
      </c>
      <c r="C66" s="28"/>
      <c r="D66" s="18" t="s">
        <v>11</v>
      </c>
      <c r="E66" s="17"/>
    </row>
    <row r="67" spans="1:5" x14ac:dyDescent="0.3">
      <c r="A67" s="17" t="str">
        <f t="shared" si="27"/>
        <v>team7</v>
      </c>
      <c r="B67" s="17" t="str">
        <f t="shared" si="28"/>
        <v>team2</v>
      </c>
      <c r="C67" s="28"/>
      <c r="D67" s="18" t="s">
        <v>11</v>
      </c>
      <c r="E67" s="17"/>
    </row>
    <row r="68" spans="1:5" x14ac:dyDescent="0.3">
      <c r="A68" s="17" t="str">
        <f t="shared" si="27"/>
        <v>team1</v>
      </c>
      <c r="B68" s="17" t="str">
        <f t="shared" si="28"/>
        <v>team8</v>
      </c>
      <c r="C68" s="28"/>
      <c r="D68" s="18" t="s">
        <v>11</v>
      </c>
      <c r="E68" s="17"/>
    </row>
    <row r="69" spans="1:5" x14ac:dyDescent="0.3">
      <c r="A69" s="17" t="str">
        <f t="shared" si="27"/>
        <v>team2</v>
      </c>
      <c r="B69" s="17" t="str">
        <f t="shared" si="28"/>
        <v>team8</v>
      </c>
      <c r="C69" s="28"/>
      <c r="D69" s="18" t="s">
        <v>11</v>
      </c>
      <c r="E69" s="17"/>
    </row>
    <row r="70" spans="1:5" x14ac:dyDescent="0.3">
      <c r="A70" s="17" t="str">
        <f t="shared" si="27"/>
        <v>team3</v>
      </c>
      <c r="B70" s="17" t="str">
        <f t="shared" si="28"/>
        <v>team7</v>
      </c>
      <c r="C70" s="28"/>
      <c r="D70" s="18" t="s">
        <v>11</v>
      </c>
      <c r="E70" s="17"/>
    </row>
    <row r="71" spans="1:5" x14ac:dyDescent="0.3">
      <c r="A71" s="17" t="str">
        <f t="shared" si="27"/>
        <v>team5</v>
      </c>
      <c r="B71" s="17" t="str">
        <f t="shared" si="28"/>
        <v>team1</v>
      </c>
      <c r="C71" s="28"/>
      <c r="D71" s="18" t="s">
        <v>11</v>
      </c>
      <c r="E71" s="17"/>
    </row>
    <row r="72" spans="1:5" x14ac:dyDescent="0.3">
      <c r="A72" s="17" t="str">
        <f t="shared" si="27"/>
        <v>team4</v>
      </c>
      <c r="B72" s="17" t="str">
        <f t="shared" si="28"/>
        <v>team6</v>
      </c>
      <c r="C72" s="28"/>
      <c r="D72" s="18" t="s">
        <v>11</v>
      </c>
      <c r="E72" s="17"/>
    </row>
    <row r="74" spans="1:5" x14ac:dyDescent="0.3">
      <c r="A74" s="26" t="s">
        <v>31</v>
      </c>
    </row>
    <row r="75" spans="1:5" x14ac:dyDescent="0.3">
      <c r="A75" s="17" t="str">
        <f t="shared" ref="A75:B90" si="29">A15</f>
        <v>team5</v>
      </c>
      <c r="B75" s="17" t="str">
        <f t="shared" si="29"/>
        <v>team6</v>
      </c>
      <c r="C75" s="27"/>
      <c r="D75" s="18" t="s">
        <v>11</v>
      </c>
      <c r="E75" s="18"/>
    </row>
    <row r="76" spans="1:5" x14ac:dyDescent="0.3">
      <c r="A76" s="17" t="str">
        <f t="shared" si="29"/>
        <v>team3</v>
      </c>
      <c r="B76" s="17" t="str">
        <f t="shared" si="29"/>
        <v>team8</v>
      </c>
      <c r="C76" s="27"/>
      <c r="D76" s="18" t="s">
        <v>11</v>
      </c>
      <c r="E76" s="18"/>
    </row>
    <row r="77" spans="1:5" x14ac:dyDescent="0.3">
      <c r="A77" s="17" t="str">
        <f t="shared" si="29"/>
        <v>team4</v>
      </c>
      <c r="B77" s="17" t="str">
        <f t="shared" si="29"/>
        <v>team7</v>
      </c>
      <c r="C77" s="27"/>
      <c r="D77" s="18" t="s">
        <v>11</v>
      </c>
      <c r="E77" s="18"/>
    </row>
    <row r="78" spans="1:5" x14ac:dyDescent="0.3">
      <c r="A78" s="17" t="str">
        <f t="shared" si="29"/>
        <v>team2</v>
      </c>
      <c r="B78" s="17" t="str">
        <f t="shared" si="29"/>
        <v>team1</v>
      </c>
      <c r="C78" s="27"/>
      <c r="D78" s="18" t="s">
        <v>11</v>
      </c>
      <c r="E78" s="18"/>
    </row>
    <row r="79" spans="1:5" x14ac:dyDescent="0.3">
      <c r="A79" s="17" t="str">
        <f t="shared" si="29"/>
        <v>team3</v>
      </c>
      <c r="B79" s="17" t="str">
        <f t="shared" si="29"/>
        <v>team4</v>
      </c>
      <c r="C79" s="27"/>
      <c r="D79" s="18" t="s">
        <v>11</v>
      </c>
      <c r="E79" s="18"/>
    </row>
    <row r="80" spans="1:5" x14ac:dyDescent="0.3">
      <c r="A80" s="17" t="str">
        <f t="shared" si="29"/>
        <v>team1</v>
      </c>
      <c r="B80" s="17" t="str">
        <f t="shared" si="29"/>
        <v>team7</v>
      </c>
      <c r="C80" s="27"/>
      <c r="D80" s="18" t="s">
        <v>11</v>
      </c>
      <c r="E80" s="18"/>
    </row>
    <row r="81" spans="1:5" x14ac:dyDescent="0.3">
      <c r="A81" s="17" t="str">
        <f t="shared" si="29"/>
        <v>team8</v>
      </c>
      <c r="B81" s="17" t="str">
        <f t="shared" si="29"/>
        <v>team6</v>
      </c>
      <c r="C81" s="27"/>
      <c r="D81" s="18" t="s">
        <v>11</v>
      </c>
      <c r="E81" s="18"/>
    </row>
    <row r="82" spans="1:5" x14ac:dyDescent="0.3">
      <c r="A82" s="17" t="str">
        <f t="shared" si="29"/>
        <v>team2</v>
      </c>
      <c r="B82" s="17" t="str">
        <f t="shared" si="29"/>
        <v>team5</v>
      </c>
      <c r="C82" s="27"/>
      <c r="D82" s="18" t="s">
        <v>11</v>
      </c>
      <c r="E82" s="18"/>
    </row>
    <row r="83" spans="1:5" x14ac:dyDescent="0.3">
      <c r="A83" s="17" t="str">
        <f t="shared" si="29"/>
        <v>team7</v>
      </c>
      <c r="B83" s="17" t="str">
        <f t="shared" si="29"/>
        <v>team8</v>
      </c>
      <c r="C83" s="27"/>
      <c r="D83" s="18" t="s">
        <v>11</v>
      </c>
      <c r="E83" s="18"/>
    </row>
    <row r="84" spans="1:5" x14ac:dyDescent="0.3">
      <c r="A84" s="17" t="str">
        <f t="shared" si="29"/>
        <v>team6</v>
      </c>
      <c r="B84" s="17" t="str">
        <f t="shared" si="29"/>
        <v>team2</v>
      </c>
      <c r="C84" s="27"/>
      <c r="D84" s="18" t="s">
        <v>11</v>
      </c>
      <c r="E84" s="18"/>
    </row>
    <row r="85" spans="1:5" x14ac:dyDescent="0.3">
      <c r="A85" s="17" t="str">
        <f t="shared" si="29"/>
        <v>team4</v>
      </c>
      <c r="B85" s="17" t="str">
        <f t="shared" si="29"/>
        <v>team1</v>
      </c>
      <c r="C85" s="27"/>
      <c r="D85" s="18" t="s">
        <v>11</v>
      </c>
      <c r="E85" s="18"/>
    </row>
    <row r="86" spans="1:5" x14ac:dyDescent="0.3">
      <c r="A86" s="17" t="str">
        <f t="shared" si="29"/>
        <v>team5</v>
      </c>
      <c r="B86" s="17" t="str">
        <f t="shared" si="29"/>
        <v>team3</v>
      </c>
      <c r="C86" s="27"/>
      <c r="D86" s="18" t="s">
        <v>11</v>
      </c>
      <c r="E86" s="18"/>
    </row>
    <row r="87" spans="1:5" x14ac:dyDescent="0.3">
      <c r="A87" s="17" t="str">
        <f t="shared" si="29"/>
        <v>team7</v>
      </c>
      <c r="B87" s="17" t="str">
        <f t="shared" si="29"/>
        <v>team5</v>
      </c>
      <c r="C87" s="27"/>
      <c r="D87" s="18" t="s">
        <v>11</v>
      </c>
      <c r="E87" s="18"/>
    </row>
    <row r="88" spans="1:5" x14ac:dyDescent="0.3">
      <c r="A88" s="17" t="str">
        <f t="shared" si="29"/>
        <v>team6</v>
      </c>
      <c r="B88" s="17" t="str">
        <f t="shared" si="29"/>
        <v>team1</v>
      </c>
      <c r="C88" s="27"/>
      <c r="D88" s="18" t="s">
        <v>11</v>
      </c>
      <c r="E88" s="18"/>
    </row>
    <row r="89" spans="1:5" x14ac:dyDescent="0.3">
      <c r="A89" s="17" t="str">
        <f t="shared" si="29"/>
        <v>team2</v>
      </c>
      <c r="B89" s="17" t="str">
        <f t="shared" si="29"/>
        <v>team3</v>
      </c>
      <c r="C89" s="27"/>
      <c r="D89" s="18" t="s">
        <v>11</v>
      </c>
      <c r="E89" s="18"/>
    </row>
    <row r="90" spans="1:5" x14ac:dyDescent="0.3">
      <c r="A90" s="17" t="str">
        <f t="shared" si="29"/>
        <v>team8</v>
      </c>
      <c r="B90" s="17" t="str">
        <f t="shared" si="29"/>
        <v>team4</v>
      </c>
      <c r="C90" s="28"/>
      <c r="D90" s="18" t="s">
        <v>11</v>
      </c>
      <c r="E90" s="17"/>
    </row>
    <row r="91" spans="1:5" x14ac:dyDescent="0.3">
      <c r="A91" s="17" t="str">
        <f t="shared" ref="A91:B102" si="30">A31</f>
        <v>team1</v>
      </c>
      <c r="B91" s="17" t="str">
        <f t="shared" si="30"/>
        <v>team3</v>
      </c>
      <c r="C91" s="28"/>
      <c r="D91" s="18" t="s">
        <v>11</v>
      </c>
      <c r="E91" s="17"/>
    </row>
    <row r="92" spans="1:5" x14ac:dyDescent="0.3">
      <c r="A92" s="17" t="str">
        <f t="shared" si="30"/>
        <v>team4</v>
      </c>
      <c r="B92" s="17" t="str">
        <f t="shared" si="30"/>
        <v>team2</v>
      </c>
      <c r="C92" s="28"/>
      <c r="D92" s="18" t="s">
        <v>11</v>
      </c>
      <c r="E92" s="17"/>
    </row>
    <row r="93" spans="1:5" x14ac:dyDescent="0.3">
      <c r="A93" s="17" t="str">
        <f t="shared" si="30"/>
        <v>team5</v>
      </c>
      <c r="B93" s="17" t="str">
        <f t="shared" si="30"/>
        <v>team8</v>
      </c>
      <c r="C93" s="28"/>
      <c r="D93" s="18" t="s">
        <v>11</v>
      </c>
      <c r="E93" s="17"/>
    </row>
    <row r="94" spans="1:5" x14ac:dyDescent="0.3">
      <c r="A94" s="17" t="str">
        <f t="shared" si="30"/>
        <v>team6</v>
      </c>
      <c r="B94" s="17" t="str">
        <f t="shared" si="30"/>
        <v>team7</v>
      </c>
      <c r="C94" s="28"/>
      <c r="D94" s="18" t="s">
        <v>11</v>
      </c>
      <c r="E94" s="17"/>
    </row>
    <row r="95" spans="1:5" x14ac:dyDescent="0.3">
      <c r="A95" s="17" t="str">
        <f t="shared" si="30"/>
        <v>team3</v>
      </c>
      <c r="B95" s="17" t="str">
        <f t="shared" si="30"/>
        <v>team6</v>
      </c>
      <c r="C95" s="28"/>
      <c r="D95" s="18" t="s">
        <v>11</v>
      </c>
      <c r="E95" s="17"/>
    </row>
    <row r="96" spans="1:5" x14ac:dyDescent="0.3">
      <c r="A96" s="17" t="str">
        <f t="shared" si="30"/>
        <v>team4</v>
      </c>
      <c r="B96" s="17" t="str">
        <f t="shared" si="30"/>
        <v>team5</v>
      </c>
      <c r="C96" s="28"/>
      <c r="D96" s="18" t="s">
        <v>11</v>
      </c>
      <c r="E96" s="17"/>
    </row>
    <row r="97" spans="1:5" x14ac:dyDescent="0.3">
      <c r="A97" s="17" t="str">
        <f t="shared" si="30"/>
        <v>team2</v>
      </c>
      <c r="B97" s="17" t="str">
        <f t="shared" si="30"/>
        <v>team7</v>
      </c>
      <c r="C97" s="28"/>
      <c r="D97" s="18" t="s">
        <v>11</v>
      </c>
      <c r="E97" s="17"/>
    </row>
    <row r="98" spans="1:5" x14ac:dyDescent="0.3">
      <c r="A98" s="17" t="str">
        <f t="shared" si="30"/>
        <v>team8</v>
      </c>
      <c r="B98" s="17" t="str">
        <f t="shared" si="30"/>
        <v>team1</v>
      </c>
      <c r="C98" s="28"/>
      <c r="D98" s="18" t="s">
        <v>11</v>
      </c>
      <c r="E98" s="17"/>
    </row>
    <row r="99" spans="1:5" x14ac:dyDescent="0.3">
      <c r="A99" s="17" t="str">
        <f t="shared" si="30"/>
        <v>team8</v>
      </c>
      <c r="B99" s="17" t="str">
        <f t="shared" si="30"/>
        <v>team2</v>
      </c>
      <c r="C99" s="28"/>
      <c r="D99" s="18" t="s">
        <v>11</v>
      </c>
      <c r="E99" s="17"/>
    </row>
    <row r="100" spans="1:5" x14ac:dyDescent="0.3">
      <c r="A100" s="17" t="str">
        <f t="shared" si="30"/>
        <v>team7</v>
      </c>
      <c r="B100" s="17" t="str">
        <f t="shared" si="30"/>
        <v>team3</v>
      </c>
      <c r="C100" s="28"/>
      <c r="D100" s="18" t="s">
        <v>11</v>
      </c>
      <c r="E100" s="17"/>
    </row>
    <row r="101" spans="1:5" x14ac:dyDescent="0.3">
      <c r="A101" s="17" t="str">
        <f t="shared" si="30"/>
        <v>team1</v>
      </c>
      <c r="B101" s="17" t="str">
        <f t="shared" si="30"/>
        <v>team5</v>
      </c>
      <c r="C101" s="28"/>
      <c r="D101" s="18" t="s">
        <v>11</v>
      </c>
      <c r="E101" s="17"/>
    </row>
    <row r="102" spans="1:5" x14ac:dyDescent="0.3">
      <c r="A102" s="17" t="str">
        <f t="shared" si="30"/>
        <v>team6</v>
      </c>
      <c r="B102" s="17" t="str">
        <f t="shared" si="30"/>
        <v>team4</v>
      </c>
      <c r="C102" s="28"/>
      <c r="D102" s="18" t="s">
        <v>11</v>
      </c>
      <c r="E102" s="17"/>
    </row>
    <row r="104" spans="1:5" x14ac:dyDescent="0.3">
      <c r="A104" s="26" t="s">
        <v>32</v>
      </c>
    </row>
    <row r="105" spans="1:5" x14ac:dyDescent="0.3">
      <c r="A105" s="17" t="str">
        <f t="shared" ref="A105:B120" si="31">A45</f>
        <v>team6</v>
      </c>
      <c r="B105" s="17" t="str">
        <f t="shared" si="31"/>
        <v>team5</v>
      </c>
      <c r="C105" s="27"/>
      <c r="D105" s="18" t="s">
        <v>11</v>
      </c>
      <c r="E105" s="18"/>
    </row>
    <row r="106" spans="1:5" x14ac:dyDescent="0.3">
      <c r="A106" s="17" t="str">
        <f t="shared" si="31"/>
        <v>team8</v>
      </c>
      <c r="B106" s="17" t="str">
        <f t="shared" si="31"/>
        <v>team3</v>
      </c>
      <c r="C106" s="27"/>
      <c r="D106" s="18" t="s">
        <v>11</v>
      </c>
      <c r="E106" s="18"/>
    </row>
    <row r="107" spans="1:5" x14ac:dyDescent="0.3">
      <c r="A107" s="17" t="str">
        <f t="shared" si="31"/>
        <v>team7</v>
      </c>
      <c r="B107" s="17" t="str">
        <f t="shared" si="31"/>
        <v>team4</v>
      </c>
      <c r="C107" s="27"/>
      <c r="D107" s="18" t="s">
        <v>11</v>
      </c>
      <c r="E107" s="18"/>
    </row>
    <row r="108" spans="1:5" x14ac:dyDescent="0.3">
      <c r="A108" s="17" t="str">
        <f t="shared" si="31"/>
        <v>team1</v>
      </c>
      <c r="B108" s="17" t="str">
        <f t="shared" si="31"/>
        <v>team2</v>
      </c>
      <c r="C108" s="27"/>
      <c r="D108" s="18" t="s">
        <v>11</v>
      </c>
      <c r="E108" s="18"/>
    </row>
    <row r="109" spans="1:5" x14ac:dyDescent="0.3">
      <c r="A109" s="17" t="str">
        <f t="shared" si="31"/>
        <v>team4</v>
      </c>
      <c r="B109" s="17" t="str">
        <f t="shared" si="31"/>
        <v>team3</v>
      </c>
      <c r="C109" s="27"/>
      <c r="D109" s="18" t="s">
        <v>11</v>
      </c>
      <c r="E109" s="18"/>
    </row>
    <row r="110" spans="1:5" x14ac:dyDescent="0.3">
      <c r="A110" s="17" t="str">
        <f t="shared" si="31"/>
        <v>team7</v>
      </c>
      <c r="B110" s="17" t="str">
        <f t="shared" si="31"/>
        <v>team1</v>
      </c>
      <c r="C110" s="27"/>
      <c r="D110" s="18" t="s">
        <v>11</v>
      </c>
      <c r="E110" s="18"/>
    </row>
    <row r="111" spans="1:5" x14ac:dyDescent="0.3">
      <c r="A111" s="17" t="str">
        <f t="shared" si="31"/>
        <v>team6</v>
      </c>
      <c r="B111" s="17" t="str">
        <f t="shared" si="31"/>
        <v>team8</v>
      </c>
      <c r="C111" s="27"/>
      <c r="D111" s="18" t="s">
        <v>11</v>
      </c>
      <c r="E111" s="18"/>
    </row>
    <row r="112" spans="1:5" x14ac:dyDescent="0.3">
      <c r="A112" s="17" t="str">
        <f t="shared" si="31"/>
        <v>team5</v>
      </c>
      <c r="B112" s="17" t="str">
        <f t="shared" si="31"/>
        <v>team2</v>
      </c>
      <c r="C112" s="27"/>
      <c r="D112" s="18" t="s">
        <v>11</v>
      </c>
      <c r="E112" s="18"/>
    </row>
    <row r="113" spans="1:5" x14ac:dyDescent="0.3">
      <c r="A113" s="17" t="str">
        <f t="shared" si="31"/>
        <v>team8</v>
      </c>
      <c r="B113" s="17" t="str">
        <f t="shared" si="31"/>
        <v>team7</v>
      </c>
      <c r="C113" s="27"/>
      <c r="D113" s="18" t="s">
        <v>11</v>
      </c>
      <c r="E113" s="18"/>
    </row>
    <row r="114" spans="1:5" x14ac:dyDescent="0.3">
      <c r="A114" s="17" t="str">
        <f t="shared" si="31"/>
        <v>team2</v>
      </c>
      <c r="B114" s="17" t="str">
        <f t="shared" si="31"/>
        <v>team6</v>
      </c>
      <c r="C114" s="27"/>
      <c r="D114" s="18" t="s">
        <v>11</v>
      </c>
      <c r="E114" s="18"/>
    </row>
    <row r="115" spans="1:5" x14ac:dyDescent="0.3">
      <c r="A115" s="17" t="str">
        <f t="shared" si="31"/>
        <v>team1</v>
      </c>
      <c r="B115" s="17" t="str">
        <f t="shared" si="31"/>
        <v>team4</v>
      </c>
      <c r="C115" s="27"/>
      <c r="D115" s="18" t="s">
        <v>11</v>
      </c>
      <c r="E115" s="18"/>
    </row>
    <row r="116" spans="1:5" x14ac:dyDescent="0.3">
      <c r="A116" s="17" t="str">
        <f t="shared" si="31"/>
        <v>team3</v>
      </c>
      <c r="B116" s="17" t="str">
        <f t="shared" si="31"/>
        <v>team5</v>
      </c>
      <c r="C116" s="27"/>
      <c r="D116" s="18" t="s">
        <v>11</v>
      </c>
      <c r="E116" s="18"/>
    </row>
    <row r="117" spans="1:5" x14ac:dyDescent="0.3">
      <c r="A117" s="17" t="str">
        <f t="shared" si="31"/>
        <v>team5</v>
      </c>
      <c r="B117" s="17" t="str">
        <f t="shared" si="31"/>
        <v>team7</v>
      </c>
      <c r="C117" s="27"/>
      <c r="D117" s="18" t="s">
        <v>11</v>
      </c>
      <c r="E117" s="18"/>
    </row>
    <row r="118" spans="1:5" x14ac:dyDescent="0.3">
      <c r="A118" s="17" t="str">
        <f t="shared" si="31"/>
        <v>team1</v>
      </c>
      <c r="B118" s="17" t="str">
        <f t="shared" si="31"/>
        <v>team6</v>
      </c>
      <c r="C118" s="27"/>
      <c r="D118" s="18" t="s">
        <v>11</v>
      </c>
      <c r="E118" s="18"/>
    </row>
    <row r="119" spans="1:5" x14ac:dyDescent="0.3">
      <c r="A119" s="17" t="str">
        <f t="shared" si="31"/>
        <v>team3</v>
      </c>
      <c r="B119" s="17" t="str">
        <f t="shared" si="31"/>
        <v>team2</v>
      </c>
      <c r="C119" s="27"/>
      <c r="D119" s="18" t="s">
        <v>11</v>
      </c>
      <c r="E119" s="18"/>
    </row>
    <row r="120" spans="1:5" x14ac:dyDescent="0.3">
      <c r="A120" s="17" t="str">
        <f t="shared" si="31"/>
        <v>team4</v>
      </c>
      <c r="B120" s="17" t="str">
        <f t="shared" si="31"/>
        <v>team8</v>
      </c>
      <c r="C120" s="28"/>
      <c r="D120" s="18" t="s">
        <v>11</v>
      </c>
      <c r="E120" s="17"/>
    </row>
    <row r="121" spans="1:5" x14ac:dyDescent="0.3">
      <c r="A121" s="17" t="str">
        <f t="shared" ref="A121:B132" si="32">A61</f>
        <v>team3</v>
      </c>
      <c r="B121" s="17" t="str">
        <f t="shared" si="32"/>
        <v>team1</v>
      </c>
      <c r="C121" s="28"/>
      <c r="D121" s="18" t="s">
        <v>11</v>
      </c>
      <c r="E121" s="17"/>
    </row>
    <row r="122" spans="1:5" x14ac:dyDescent="0.3">
      <c r="A122" s="17" t="str">
        <f t="shared" si="32"/>
        <v>team2</v>
      </c>
      <c r="B122" s="17" t="str">
        <f t="shared" si="32"/>
        <v>team4</v>
      </c>
      <c r="C122" s="28"/>
      <c r="D122" s="18" t="s">
        <v>11</v>
      </c>
      <c r="E122" s="17"/>
    </row>
    <row r="123" spans="1:5" x14ac:dyDescent="0.3">
      <c r="A123" s="17" t="str">
        <f t="shared" si="32"/>
        <v>team8</v>
      </c>
      <c r="B123" s="17" t="str">
        <f t="shared" si="32"/>
        <v>team5</v>
      </c>
      <c r="C123" s="28"/>
      <c r="D123" s="18" t="s">
        <v>11</v>
      </c>
      <c r="E123" s="17"/>
    </row>
    <row r="124" spans="1:5" x14ac:dyDescent="0.3">
      <c r="A124" s="17" t="str">
        <f t="shared" si="32"/>
        <v>team7</v>
      </c>
      <c r="B124" s="17" t="str">
        <f t="shared" si="32"/>
        <v>team6</v>
      </c>
      <c r="C124" s="28"/>
      <c r="D124" s="18" t="s">
        <v>11</v>
      </c>
      <c r="E124" s="17"/>
    </row>
    <row r="125" spans="1:5" x14ac:dyDescent="0.3">
      <c r="A125" s="17" t="str">
        <f t="shared" si="32"/>
        <v>team6</v>
      </c>
      <c r="B125" s="17" t="str">
        <f t="shared" si="32"/>
        <v>team3</v>
      </c>
      <c r="C125" s="28"/>
      <c r="D125" s="18" t="s">
        <v>11</v>
      </c>
      <c r="E125" s="17"/>
    </row>
    <row r="126" spans="1:5" x14ac:dyDescent="0.3">
      <c r="A126" s="17" t="str">
        <f t="shared" si="32"/>
        <v>team5</v>
      </c>
      <c r="B126" s="17" t="str">
        <f t="shared" si="32"/>
        <v>team4</v>
      </c>
      <c r="C126" s="28"/>
      <c r="D126" s="18" t="s">
        <v>11</v>
      </c>
      <c r="E126" s="17"/>
    </row>
    <row r="127" spans="1:5" x14ac:dyDescent="0.3">
      <c r="A127" s="17" t="str">
        <f t="shared" si="32"/>
        <v>team7</v>
      </c>
      <c r="B127" s="17" t="str">
        <f t="shared" si="32"/>
        <v>team2</v>
      </c>
      <c r="C127" s="28"/>
      <c r="D127" s="18" t="s">
        <v>11</v>
      </c>
      <c r="E127" s="17"/>
    </row>
    <row r="128" spans="1:5" x14ac:dyDescent="0.3">
      <c r="A128" s="17" t="str">
        <f t="shared" si="32"/>
        <v>team1</v>
      </c>
      <c r="B128" s="17" t="str">
        <f t="shared" si="32"/>
        <v>team8</v>
      </c>
      <c r="C128" s="28"/>
      <c r="D128" s="18" t="s">
        <v>11</v>
      </c>
      <c r="E128" s="17"/>
    </row>
    <row r="129" spans="1:5" x14ac:dyDescent="0.3">
      <c r="A129" s="17" t="str">
        <f t="shared" si="32"/>
        <v>team2</v>
      </c>
      <c r="B129" s="17" t="str">
        <f t="shared" si="32"/>
        <v>team8</v>
      </c>
      <c r="C129" s="28"/>
      <c r="D129" s="18" t="s">
        <v>11</v>
      </c>
      <c r="E129" s="17"/>
    </row>
    <row r="130" spans="1:5" x14ac:dyDescent="0.3">
      <c r="A130" s="17" t="str">
        <f t="shared" si="32"/>
        <v>team3</v>
      </c>
      <c r="B130" s="17" t="str">
        <f t="shared" si="32"/>
        <v>team7</v>
      </c>
      <c r="C130" s="28"/>
      <c r="D130" s="18" t="s">
        <v>11</v>
      </c>
      <c r="E130" s="17"/>
    </row>
    <row r="131" spans="1:5" x14ac:dyDescent="0.3">
      <c r="A131" s="17" t="str">
        <f t="shared" si="32"/>
        <v>team5</v>
      </c>
      <c r="B131" s="17" t="str">
        <f t="shared" si="32"/>
        <v>team1</v>
      </c>
      <c r="C131" s="28"/>
      <c r="D131" s="18" t="s">
        <v>11</v>
      </c>
      <c r="E131" s="17"/>
    </row>
    <row r="132" spans="1:5" x14ac:dyDescent="0.3">
      <c r="A132" s="17" t="str">
        <f t="shared" si="32"/>
        <v>team4</v>
      </c>
      <c r="B132" s="17" t="str">
        <f t="shared" si="32"/>
        <v>team6</v>
      </c>
      <c r="C132" s="28"/>
      <c r="D132" s="18" t="s">
        <v>11</v>
      </c>
      <c r="E132" s="17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2"/>
  <sheetViews>
    <sheetView workbookViewId="0">
      <selection activeCell="A2" sqref="A2"/>
    </sheetView>
  </sheetViews>
  <sheetFormatPr defaultRowHeight="14.4" x14ac:dyDescent="0.3"/>
  <cols>
    <col min="1" max="1" width="15.88671875" customWidth="1"/>
    <col min="2" max="2" width="16.109375" customWidth="1"/>
    <col min="3" max="5" width="3.88671875" customWidth="1"/>
    <col min="6" max="6" width="8.33203125" customWidth="1"/>
    <col min="7" max="7" width="8.33203125" style="6" customWidth="1"/>
    <col min="8" max="8" width="15.6640625" style="6" customWidth="1"/>
    <col min="9" max="9" width="5" style="6" customWidth="1"/>
    <col min="10" max="16" width="5" customWidth="1"/>
    <col min="17" max="17" width="11.44140625" customWidth="1"/>
    <col min="18" max="18" width="8.88671875" customWidth="1"/>
    <col min="19" max="19" width="6.109375" hidden="1" customWidth="1"/>
    <col min="20" max="27" width="3.44140625" hidden="1" customWidth="1"/>
    <col min="28" max="28" width="9.109375" hidden="1" customWidth="1"/>
  </cols>
  <sheetData>
    <row r="1" spans="1:28" ht="28.8" x14ac:dyDescent="0.55000000000000004">
      <c r="A1" s="5" t="s">
        <v>22</v>
      </c>
      <c r="B1" s="2"/>
    </row>
    <row r="2" spans="1:28" x14ac:dyDescent="0.3">
      <c r="A2" s="7"/>
      <c r="B2" s="2"/>
      <c r="T2" s="19" t="s">
        <v>12</v>
      </c>
      <c r="U2" s="20" t="s">
        <v>13</v>
      </c>
      <c r="V2" s="20" t="s">
        <v>14</v>
      </c>
      <c r="W2" s="20" t="s">
        <v>15</v>
      </c>
      <c r="X2" s="21" t="s">
        <v>16</v>
      </c>
      <c r="Y2" s="22" t="s">
        <v>17</v>
      </c>
      <c r="Z2" s="20" t="s">
        <v>18</v>
      </c>
      <c r="AA2" s="21" t="s">
        <v>19</v>
      </c>
      <c r="AB2" s="29" t="s">
        <v>28</v>
      </c>
    </row>
    <row r="3" spans="1:28" x14ac:dyDescent="0.3">
      <c r="A3" s="8" t="s">
        <v>4</v>
      </c>
      <c r="B3" s="31" t="s">
        <v>33</v>
      </c>
      <c r="S3" s="9" t="str">
        <f t="shared" ref="S3:S10" si="0">A4</f>
        <v>team1</v>
      </c>
      <c r="T3" s="10">
        <f t="array" ref="T3">SUM(($A$15:$A$132=S3)*(ISNUMBER($C$15:$C$132)),($B$15:$B$132=S3)*(ISNUMBER($E$15:$E$132)))</f>
        <v>0</v>
      </c>
      <c r="U3" s="6">
        <f t="array" ref="U3">SUM((home=S3)*(homescore&gt;visitorscore),(visitor=S3)*(visitorscore&gt;homescore))</f>
        <v>0</v>
      </c>
      <c r="V3" s="6">
        <f t="array" ref="V3">SUM((home=S3)*(homescore=visitorscore)*ISNUMBER(visitorscore),(visitor=S3)*(visitorscore=homescore)*ISNUMBER(homescore))</f>
        <v>0</v>
      </c>
      <c r="W3" s="6">
        <f t="array" ref="W3">SUM((home=S3)*(homescore&lt;visitorscore),(visitor=S3)*(visitorscore&lt;homescore))</f>
        <v>0</v>
      </c>
      <c r="X3" s="11">
        <f t="shared" ref="X3" si="1">SUMIF(home,S3,homescore)+SUMIF(visitor,S3,visitorscore)</f>
        <v>0</v>
      </c>
      <c r="Y3" s="12">
        <f t="shared" ref="Y3" si="2">SUMIF(home,S3,visitorscore)+SUMIF(visitor,S3,homescore)</f>
        <v>0</v>
      </c>
      <c r="Z3" s="13">
        <f>X3-Y3</f>
        <v>0</v>
      </c>
      <c r="AA3" s="11">
        <f>U3*Options!$B$2+V3*Options!$B$3+W3*Options!$B$4+VLOOKUP(S3,$A$4:$B$11,2,0)</f>
        <v>0</v>
      </c>
      <c r="AB3">
        <f>X3+Z3*10000+AA3*1000000000</f>
        <v>0</v>
      </c>
    </row>
    <row r="4" spans="1:28" x14ac:dyDescent="0.3">
      <c r="A4" s="4" t="s">
        <v>5</v>
      </c>
      <c r="B4" s="2"/>
      <c r="C4" s="2"/>
      <c r="S4" s="14" t="str">
        <f t="shared" si="0"/>
        <v>team2</v>
      </c>
      <c r="T4" s="10">
        <f t="array" ref="T4">SUM(($A$15:$A$132=S4)*(ISNUMBER($C$15:$C$132)),($B$15:$B$132=S4)*(ISNUMBER($E$15:$E$132)))</f>
        <v>0</v>
      </c>
      <c r="U4" s="6">
        <f t="array" ref="U4">SUM((home=S4)*(homescore&gt;visitorscore),(visitor=S4)*(visitorscore&gt;homescore))</f>
        <v>0</v>
      </c>
      <c r="V4" s="6">
        <f t="array" ref="V4">SUM((home=S4)*(homescore=visitorscore)*ISNUMBER(visitorscore),(visitor=S4)*(visitorscore=homescore)*ISNUMBER(homescore))</f>
        <v>0</v>
      </c>
      <c r="W4" s="6">
        <f t="array" ref="W4">SUM((home=S4)*(homescore&lt;visitorscore),(visitor=S4)*(visitorscore&lt;homescore))</f>
        <v>0</v>
      </c>
      <c r="X4" s="11">
        <f t="shared" ref="X4" si="3">SUMIF(home,S4,homescore)+SUMIF(visitor,S4,visitorscore)</f>
        <v>0</v>
      </c>
      <c r="Y4" s="12">
        <f t="shared" ref="Y4" si="4">SUMIF(home,S4,visitorscore)+SUMIF(visitor,S4,homescore)</f>
        <v>0</v>
      </c>
      <c r="Z4" s="13">
        <f t="shared" ref="Z4:Z10" si="5">X4-Y4</f>
        <v>0</v>
      </c>
      <c r="AA4" s="11">
        <f>U4*Options!$B$2+V4*Options!$B$3+W4*Options!$B$4+VLOOKUP(S4,$A$4:$B$11,2,0)</f>
        <v>0</v>
      </c>
      <c r="AB4">
        <f t="shared" ref="AB4:AB10" si="6">X4+Z4*10000+AA4*1000000000</f>
        <v>0</v>
      </c>
    </row>
    <row r="5" spans="1:28" x14ac:dyDescent="0.3">
      <c r="A5" s="4" t="s">
        <v>6</v>
      </c>
      <c r="B5" s="2"/>
      <c r="C5" s="2"/>
      <c r="S5" s="14" t="str">
        <f t="shared" si="0"/>
        <v>team3</v>
      </c>
      <c r="T5" s="10">
        <f t="array" ref="T5">SUM(($A$15:$A$132=S5)*(ISNUMBER($C$15:$C$132)),($B$15:$B$132=S5)*(ISNUMBER($E$15:$E$132)))</f>
        <v>0</v>
      </c>
      <c r="U5" s="6">
        <f t="array" ref="U5">SUM((home=S5)*(homescore&gt;visitorscore),(visitor=S5)*(visitorscore&gt;homescore))</f>
        <v>0</v>
      </c>
      <c r="V5" s="6">
        <f t="array" ref="V5">SUM((home=S5)*(homescore=visitorscore)*ISNUMBER(visitorscore),(visitor=S5)*(visitorscore=homescore)*ISNUMBER(homescore))</f>
        <v>0</v>
      </c>
      <c r="W5" s="6">
        <f t="array" ref="W5">SUM((home=S5)*(homescore&lt;visitorscore),(visitor=S5)*(visitorscore&lt;homescore))</f>
        <v>0</v>
      </c>
      <c r="X5" s="11">
        <f t="shared" ref="X5" si="7">SUMIF(home,S5,homescore)+SUMIF(visitor,S5,visitorscore)</f>
        <v>0</v>
      </c>
      <c r="Y5" s="12">
        <f t="shared" ref="Y5" si="8">SUMIF(home,S5,visitorscore)+SUMIF(visitor,S5,homescore)</f>
        <v>0</v>
      </c>
      <c r="Z5" s="13">
        <f t="shared" si="5"/>
        <v>0</v>
      </c>
      <c r="AA5" s="11">
        <f>U5*Options!$B$2+V5*Options!$B$3+W5*Options!$B$4+VLOOKUP(S5,$A$4:$B$11,2,0)</f>
        <v>0</v>
      </c>
      <c r="AB5">
        <f t="shared" si="6"/>
        <v>0</v>
      </c>
    </row>
    <row r="6" spans="1:28" x14ac:dyDescent="0.3">
      <c r="A6" s="4" t="s">
        <v>7</v>
      </c>
      <c r="B6" s="2"/>
      <c r="C6" s="2"/>
      <c r="S6" s="14" t="str">
        <f t="shared" si="0"/>
        <v>team4</v>
      </c>
      <c r="T6" s="10">
        <f t="array" ref="T6">SUM(($A$15:$A$132=S6)*(ISNUMBER($C$15:$C$132)),($B$15:$B$132=S6)*(ISNUMBER($E$15:$E$132)))</f>
        <v>0</v>
      </c>
      <c r="U6" s="6">
        <f t="array" ref="U6">SUM((home=S6)*(homescore&gt;visitorscore),(visitor=S6)*(visitorscore&gt;homescore))</f>
        <v>0</v>
      </c>
      <c r="V6" s="6">
        <f t="array" ref="V6">SUM((home=S6)*(homescore=visitorscore)*ISNUMBER(visitorscore),(visitor=S6)*(visitorscore=homescore)*ISNUMBER(homescore))</f>
        <v>0</v>
      </c>
      <c r="W6" s="6">
        <f t="array" ref="W6">SUM((home=S6)*(homescore&lt;visitorscore),(visitor=S6)*(visitorscore&lt;homescore))</f>
        <v>0</v>
      </c>
      <c r="X6" s="11">
        <f t="shared" ref="X6" si="9">SUMIF(home,S6,homescore)+SUMIF(visitor,S6,visitorscore)</f>
        <v>0</v>
      </c>
      <c r="Y6" s="12">
        <f t="shared" ref="Y6" si="10">SUMIF(home,S6,visitorscore)+SUMIF(visitor,S6,homescore)</f>
        <v>0</v>
      </c>
      <c r="Z6" s="13">
        <f t="shared" si="5"/>
        <v>0</v>
      </c>
      <c r="AA6" s="11">
        <f>U6*Options!$B$2+V6*Options!$B$3+W6*Options!$B$4+VLOOKUP(S6,$A$4:$B$11,2,0)</f>
        <v>0</v>
      </c>
      <c r="AB6">
        <f t="shared" si="6"/>
        <v>0</v>
      </c>
    </row>
    <row r="7" spans="1:28" x14ac:dyDescent="0.3">
      <c r="A7" s="4" t="s">
        <v>8</v>
      </c>
      <c r="B7" s="2"/>
      <c r="C7" s="2"/>
      <c r="S7" s="15" t="str">
        <f t="shared" si="0"/>
        <v>team5</v>
      </c>
      <c r="T7" s="10">
        <f t="array" ref="T7">SUM(($A$15:$A$132=S7)*(ISNUMBER($C$15:$C$132)),($B$15:$B$132=S7)*(ISNUMBER($E$15:$E$132)))</f>
        <v>0</v>
      </c>
      <c r="U7" s="6">
        <f t="array" ref="U7">SUM((home=S7)*(homescore&gt;visitorscore),(visitor=S7)*(visitorscore&gt;homescore))</f>
        <v>0</v>
      </c>
      <c r="V7" s="6">
        <f t="array" ref="V7">SUM((home=S7)*(homescore=visitorscore)*ISNUMBER(visitorscore),(visitor=S7)*(visitorscore=homescore)*ISNUMBER(homescore))</f>
        <v>0</v>
      </c>
      <c r="W7" s="6">
        <f t="array" ref="W7">SUM((home=S7)*(homescore&lt;visitorscore),(visitor=S7)*(visitorscore&lt;homescore))</f>
        <v>0</v>
      </c>
      <c r="X7" s="11">
        <f t="shared" ref="X7" si="11">SUMIF(home,S7,homescore)+SUMIF(visitor,S7,visitorscore)</f>
        <v>0</v>
      </c>
      <c r="Y7" s="12">
        <f t="shared" ref="Y7" si="12">SUMIF(home,S7,visitorscore)+SUMIF(visitor,S7,homescore)</f>
        <v>0</v>
      </c>
      <c r="Z7" s="13">
        <f t="shared" si="5"/>
        <v>0</v>
      </c>
      <c r="AA7" s="11">
        <f>U7*Options!$B$2+V7*Options!$B$3+W7*Options!$B$4+VLOOKUP(S7,$A$4:$B$11,2,0)</f>
        <v>0</v>
      </c>
      <c r="AB7">
        <f t="shared" si="6"/>
        <v>0</v>
      </c>
    </row>
    <row r="8" spans="1:28" x14ac:dyDescent="0.3">
      <c r="A8" s="4" t="s">
        <v>9</v>
      </c>
      <c r="B8" s="2"/>
      <c r="C8" s="2"/>
      <c r="S8" s="15" t="str">
        <f t="shared" si="0"/>
        <v>team6</v>
      </c>
      <c r="T8" s="10">
        <f t="array" ref="T8">SUM(($A$15:$A$132=S8)*(ISNUMBER($C$15:$C$132)),($B$15:$B$132=S8)*(ISNUMBER($E$15:$E$132)))</f>
        <v>0</v>
      </c>
      <c r="U8" s="6">
        <f t="array" ref="U8">SUM((home=S8)*(homescore&gt;visitorscore),(visitor=S8)*(visitorscore&gt;homescore))</f>
        <v>0</v>
      </c>
      <c r="V8" s="6">
        <f t="array" ref="V8">SUM((home=S8)*(homescore=visitorscore)*ISNUMBER(visitorscore),(visitor=S8)*(visitorscore=homescore)*ISNUMBER(homescore))</f>
        <v>0</v>
      </c>
      <c r="W8" s="6">
        <f t="array" ref="W8">SUM((home=S8)*(homescore&lt;visitorscore),(visitor=S8)*(visitorscore&lt;homescore))</f>
        <v>0</v>
      </c>
      <c r="X8" s="11">
        <f t="shared" ref="X8" si="13">SUMIF(home,S8,homescore)+SUMIF(visitor,S8,visitorscore)</f>
        <v>0</v>
      </c>
      <c r="Y8" s="12">
        <f t="shared" ref="Y8" si="14">SUMIF(home,S8,visitorscore)+SUMIF(visitor,S8,homescore)</f>
        <v>0</v>
      </c>
      <c r="Z8" s="13">
        <f t="shared" si="5"/>
        <v>0</v>
      </c>
      <c r="AA8" s="11">
        <f>U8*Options!$B$2+V8*Options!$B$3+W8*Options!$B$4+VLOOKUP(S8,$A$4:$B$11,2,0)</f>
        <v>0</v>
      </c>
      <c r="AB8">
        <f t="shared" si="6"/>
        <v>0</v>
      </c>
    </row>
    <row r="9" spans="1:28" x14ac:dyDescent="0.3">
      <c r="A9" s="4" t="s">
        <v>20</v>
      </c>
      <c r="B9" s="2"/>
      <c r="C9" s="2"/>
      <c r="S9" s="15" t="str">
        <f t="shared" si="0"/>
        <v>team7</v>
      </c>
      <c r="T9" s="10">
        <f t="array" ref="T9">SUM(($A$15:$A$132=S9)*(ISNUMBER($C$15:$C$132)),($B$15:$B$132=S9)*(ISNUMBER($E$15:$E$132)))</f>
        <v>0</v>
      </c>
      <c r="U9" s="6">
        <f t="array" ref="U9">SUM((home=S9)*(homescore&gt;visitorscore),(visitor=S9)*(visitorscore&gt;homescore))</f>
        <v>0</v>
      </c>
      <c r="V9" s="6">
        <f t="array" ref="V9">SUM((home=S9)*(homescore=visitorscore)*ISNUMBER(visitorscore),(visitor=S9)*(visitorscore=homescore)*ISNUMBER(homescore))</f>
        <v>0</v>
      </c>
      <c r="W9" s="6">
        <f t="array" ref="W9">SUM((home=S9)*(homescore&lt;visitorscore),(visitor=S9)*(visitorscore&lt;homescore))</f>
        <v>0</v>
      </c>
      <c r="X9" s="11">
        <f t="shared" ref="X9" si="15">SUMIF(home,S9,homescore)+SUMIF(visitor,S9,visitorscore)</f>
        <v>0</v>
      </c>
      <c r="Y9" s="12">
        <f t="shared" ref="Y9" si="16">SUMIF(home,S9,visitorscore)+SUMIF(visitor,S9,homescore)</f>
        <v>0</v>
      </c>
      <c r="Z9" s="13">
        <f t="shared" si="5"/>
        <v>0</v>
      </c>
      <c r="AA9" s="11">
        <f>U9*Options!$B$2+V9*Options!$B$3+W9*Options!$B$4+VLOOKUP(S9,$A$4:$B$11,2,0)</f>
        <v>0</v>
      </c>
      <c r="AB9">
        <f t="shared" si="6"/>
        <v>0</v>
      </c>
    </row>
    <row r="10" spans="1:28" x14ac:dyDescent="0.3">
      <c r="A10" s="4" t="s">
        <v>26</v>
      </c>
      <c r="B10" s="2"/>
      <c r="C10" s="2"/>
      <c r="S10" s="15" t="str">
        <f t="shared" si="0"/>
        <v>team8</v>
      </c>
      <c r="T10" s="10">
        <f t="array" ref="T10">SUM(($A$15:$A$132=S10)*(ISNUMBER($C$15:$C$132)),($B$15:$B$132=S10)*(ISNUMBER($E$15:$E$132)))</f>
        <v>0</v>
      </c>
      <c r="U10" s="6">
        <f t="array" ref="U10">SUM((home=S10)*(homescore&gt;visitorscore),(visitor=S10)*(visitorscore&gt;homescore))</f>
        <v>0</v>
      </c>
      <c r="V10" s="6">
        <f t="array" ref="V10">SUM((home=S10)*(homescore=visitorscore)*ISNUMBER(visitorscore),(visitor=S10)*(visitorscore=homescore)*ISNUMBER(homescore))</f>
        <v>0</v>
      </c>
      <c r="W10" s="6">
        <f t="array" ref="W10">SUM((home=S10)*(homescore&lt;visitorscore),(visitor=S10)*(visitorscore&lt;homescore))</f>
        <v>0</v>
      </c>
      <c r="X10" s="11">
        <f t="shared" ref="X10" si="17">SUMIF(home,S10,homescore)+SUMIF(visitor,S10,visitorscore)</f>
        <v>0</v>
      </c>
      <c r="Y10" s="12">
        <f t="shared" ref="Y10" si="18">SUMIF(home,S10,visitorscore)+SUMIF(visitor,S10,homescore)</f>
        <v>0</v>
      </c>
      <c r="Z10" s="13">
        <f t="shared" si="5"/>
        <v>0</v>
      </c>
      <c r="AA10" s="11">
        <f>U10*Options!$B$2+V10*Options!$B$3+W10*Options!$B$4+VLOOKUP(S10,$A$4:$B$11,2,0)</f>
        <v>0</v>
      </c>
      <c r="AB10">
        <f t="shared" si="6"/>
        <v>0</v>
      </c>
    </row>
    <row r="11" spans="1:28" x14ac:dyDescent="0.3">
      <c r="A11" s="4" t="s">
        <v>27</v>
      </c>
      <c r="B11" s="2"/>
      <c r="C11" s="2"/>
    </row>
    <row r="14" spans="1:28" x14ac:dyDescent="0.3">
      <c r="A14" s="26" t="s">
        <v>29</v>
      </c>
      <c r="H14" s="16" t="s">
        <v>10</v>
      </c>
    </row>
    <row r="15" spans="1:28" x14ac:dyDescent="0.3">
      <c r="A15" s="17" t="str">
        <f>A8</f>
        <v>team5</v>
      </c>
      <c r="B15" s="17" t="str">
        <f>A9</f>
        <v>team6</v>
      </c>
      <c r="C15" s="27"/>
      <c r="D15" s="18" t="s">
        <v>11</v>
      </c>
      <c r="E15" s="18"/>
      <c r="F15" s="13"/>
    </row>
    <row r="16" spans="1:28" x14ac:dyDescent="0.3">
      <c r="A16" s="17" t="str">
        <f>A6</f>
        <v>team3</v>
      </c>
      <c r="B16" s="17" t="str">
        <f>A11</f>
        <v>team8</v>
      </c>
      <c r="C16" s="27"/>
      <c r="D16" s="18" t="s">
        <v>11</v>
      </c>
      <c r="E16" s="18"/>
      <c r="F16" s="13"/>
      <c r="H16" s="24"/>
      <c r="I16" s="19" t="s">
        <v>12</v>
      </c>
      <c r="J16" s="20" t="s">
        <v>13</v>
      </c>
      <c r="K16" s="20" t="s">
        <v>14</v>
      </c>
      <c r="L16" s="20" t="s">
        <v>15</v>
      </c>
      <c r="M16" s="21" t="s">
        <v>16</v>
      </c>
      <c r="N16" s="22" t="s">
        <v>17</v>
      </c>
      <c r="O16" s="20" t="s">
        <v>18</v>
      </c>
      <c r="P16" s="21" t="s">
        <v>19</v>
      </c>
    </row>
    <row r="17" spans="1:29" x14ac:dyDescent="0.3">
      <c r="A17" s="17" t="str">
        <f>A7</f>
        <v>team4</v>
      </c>
      <c r="B17" s="17" t="str">
        <f>A10</f>
        <v>team7</v>
      </c>
      <c r="C17" s="27"/>
      <c r="D17" s="18" t="s">
        <v>11</v>
      </c>
      <c r="E17" s="18"/>
      <c r="F17" s="13"/>
      <c r="H17" s="23" t="str">
        <f t="array" ref="H17">INDEX($S$3:$S$10,MATCH(LARGE($AB$3:$AB$10-ROW($AB$3:$AB$10)/COUNT($AB$3:$AB$10),ROW(H17)-ROW(H$17)+1),$AB$3:$AB$10-ROW($AB$3:$AB$10)/COUNT($AB$3:$AB$10),0))</f>
        <v>team1</v>
      </c>
      <c r="I17" s="12">
        <f>VLOOKUP($H17,$S$3:$AA$10,2,0)</f>
        <v>0</v>
      </c>
      <c r="J17" s="6">
        <f>VLOOKUP($H17,$S$3:$AA$10,3,0)</f>
        <v>0</v>
      </c>
      <c r="K17" s="6">
        <f>VLOOKUP($H17,$S$3:$AA$10,4,0)</f>
        <v>0</v>
      </c>
      <c r="L17" s="6">
        <f>VLOOKUP($H17,$S$3:$AA$10,5,0)</f>
        <v>0</v>
      </c>
      <c r="M17" s="11">
        <f>VLOOKUP($H17,$S$3:$AA$10,6,0)</f>
        <v>0</v>
      </c>
      <c r="N17" s="12">
        <f>VLOOKUP($H17,$S$3:$AA$10,7,0)</f>
        <v>0</v>
      </c>
      <c r="O17" s="6">
        <f>VLOOKUP($H17,$S$3:$AA$10,8,0)</f>
        <v>0</v>
      </c>
      <c r="P17" s="11">
        <f>VLOOKUP($H17,$S$3:$AA$10,9,0)</f>
        <v>0</v>
      </c>
    </row>
    <row r="18" spans="1:29" x14ac:dyDescent="0.3">
      <c r="A18" s="17" t="str">
        <f>A5</f>
        <v>team2</v>
      </c>
      <c r="B18" s="17" t="str">
        <f>A4</f>
        <v>team1</v>
      </c>
      <c r="C18" s="27"/>
      <c r="D18" s="18" t="s">
        <v>11</v>
      </c>
      <c r="E18" s="18"/>
      <c r="F18" s="13"/>
      <c r="H18" s="23" t="str">
        <f t="array" ref="H18">INDEX($S$3:$S$10,MATCH(LARGE($AB$3:$AB$10-ROW($AB$3:$AB$10)/COUNT($AB$3:$AB$10),ROW(H18)-ROW(H$17)+1),$AB$3:$AB$10-ROW($AB$3:$AB$10)/COUNT($AB$3:$AB$10),0))</f>
        <v>team2</v>
      </c>
      <c r="I18" s="12">
        <f t="shared" ref="I18:I24" si="19">VLOOKUP($H18,$S$3:$AA$10,2,0)</f>
        <v>0</v>
      </c>
      <c r="J18" s="6">
        <f t="shared" ref="J18:J24" si="20">VLOOKUP($H18,$S$3:$AA$10,3,0)</f>
        <v>0</v>
      </c>
      <c r="K18" s="6">
        <f t="shared" ref="K18:K24" si="21">VLOOKUP($H18,$S$3:$AA$10,4,0)</f>
        <v>0</v>
      </c>
      <c r="L18" s="6">
        <f t="shared" ref="L18:L24" si="22">VLOOKUP($H18,$S$3:$AA$10,5,0)</f>
        <v>0</v>
      </c>
      <c r="M18" s="11">
        <f t="shared" ref="M18:M24" si="23">VLOOKUP($H18,$S$3:$AA$10,6,0)</f>
        <v>0</v>
      </c>
      <c r="N18" s="12">
        <f t="shared" ref="N18:N24" si="24">VLOOKUP($H18,$S$3:$AA$10,7,0)</f>
        <v>0</v>
      </c>
      <c r="O18" s="6">
        <f t="shared" ref="O18:O24" si="25">VLOOKUP($H18,$S$3:$AA$10,8,0)</f>
        <v>0</v>
      </c>
      <c r="P18" s="11">
        <f t="shared" ref="P18:P24" si="26">VLOOKUP($H18,$S$3:$AA$10,9,0)</f>
        <v>0</v>
      </c>
    </row>
    <row r="19" spans="1:29" x14ac:dyDescent="0.3">
      <c r="A19" s="17" t="str">
        <f>A6</f>
        <v>team3</v>
      </c>
      <c r="B19" s="17" t="str">
        <f>A7</f>
        <v>team4</v>
      </c>
      <c r="C19" s="27"/>
      <c r="D19" s="18" t="s">
        <v>11</v>
      </c>
      <c r="E19" s="18"/>
      <c r="F19" s="13"/>
      <c r="H19" s="23" t="str">
        <f t="array" ref="H19">INDEX($S$3:$S$10,MATCH(LARGE($AB$3:$AB$10-ROW($AB$3:$AB$10)/COUNT($AB$3:$AB$10),ROW(H19)-ROW(H$17)+1),$AB$3:$AB$10-ROW($AB$3:$AB$10)/COUNT($AB$3:$AB$10),0))</f>
        <v>team3</v>
      </c>
      <c r="I19" s="12">
        <f t="shared" si="19"/>
        <v>0</v>
      </c>
      <c r="J19" s="6">
        <f t="shared" si="20"/>
        <v>0</v>
      </c>
      <c r="K19" s="6">
        <f t="shared" si="21"/>
        <v>0</v>
      </c>
      <c r="L19" s="6">
        <f t="shared" si="22"/>
        <v>0</v>
      </c>
      <c r="M19" s="11">
        <f t="shared" si="23"/>
        <v>0</v>
      </c>
      <c r="N19" s="12">
        <f t="shared" si="24"/>
        <v>0</v>
      </c>
      <c r="O19" s="6">
        <f t="shared" si="25"/>
        <v>0</v>
      </c>
      <c r="P19" s="11">
        <f t="shared" si="26"/>
        <v>0</v>
      </c>
    </row>
    <row r="20" spans="1:29" x14ac:dyDescent="0.3">
      <c r="A20" s="17" t="str">
        <f>A4</f>
        <v>team1</v>
      </c>
      <c r="B20" s="17" t="str">
        <f>A10</f>
        <v>team7</v>
      </c>
      <c r="C20" s="27"/>
      <c r="D20" s="18" t="s">
        <v>11</v>
      </c>
      <c r="E20" s="18"/>
      <c r="F20" s="13"/>
      <c r="H20" s="23" t="str">
        <f t="array" ref="H20">INDEX($S$3:$S$10,MATCH(LARGE($AB$3:$AB$10-ROW($AB$3:$AB$10)/COUNT($AB$3:$AB$10),ROW(H20)-ROW(H$17)+1),$AB$3:$AB$10-ROW($AB$3:$AB$10)/COUNT($AB$3:$AB$10),0))</f>
        <v>team4</v>
      </c>
      <c r="I20" s="12">
        <f t="shared" si="19"/>
        <v>0</v>
      </c>
      <c r="J20" s="6">
        <f t="shared" si="20"/>
        <v>0</v>
      </c>
      <c r="K20" s="6">
        <f t="shared" si="21"/>
        <v>0</v>
      </c>
      <c r="L20" s="6">
        <f t="shared" si="22"/>
        <v>0</v>
      </c>
      <c r="M20" s="11">
        <f t="shared" si="23"/>
        <v>0</v>
      </c>
      <c r="N20" s="12">
        <f t="shared" si="24"/>
        <v>0</v>
      </c>
      <c r="O20" s="6">
        <f t="shared" si="25"/>
        <v>0</v>
      </c>
      <c r="P20" s="11">
        <f t="shared" si="26"/>
        <v>0</v>
      </c>
    </row>
    <row r="21" spans="1:29" x14ac:dyDescent="0.3">
      <c r="A21" s="17" t="str">
        <f>A11</f>
        <v>team8</v>
      </c>
      <c r="B21" s="17" t="str">
        <f>A9</f>
        <v>team6</v>
      </c>
      <c r="C21" s="27"/>
      <c r="D21" s="18" t="s">
        <v>11</v>
      </c>
      <c r="E21" s="18"/>
      <c r="H21" s="23" t="str">
        <f t="array" ref="H21">INDEX($S$3:$S$10,MATCH(LARGE($AB$3:$AB$10-ROW($AB$3:$AB$10)/COUNT($AB$3:$AB$10),ROW(H21)-ROW(H$17)+1),$AB$3:$AB$10-ROW($AB$3:$AB$10)/COUNT($AB$3:$AB$10),0))</f>
        <v>team5</v>
      </c>
      <c r="I21" s="12">
        <f t="shared" si="19"/>
        <v>0</v>
      </c>
      <c r="J21" s="6">
        <f t="shared" si="20"/>
        <v>0</v>
      </c>
      <c r="K21" s="6">
        <f t="shared" si="21"/>
        <v>0</v>
      </c>
      <c r="L21" s="6">
        <f t="shared" si="22"/>
        <v>0</v>
      </c>
      <c r="M21" s="11">
        <f t="shared" si="23"/>
        <v>0</v>
      </c>
      <c r="N21" s="12">
        <f t="shared" si="24"/>
        <v>0</v>
      </c>
      <c r="O21" s="6">
        <f t="shared" si="25"/>
        <v>0</v>
      </c>
      <c r="P21" s="11">
        <f t="shared" si="26"/>
        <v>0</v>
      </c>
    </row>
    <row r="22" spans="1:29" x14ac:dyDescent="0.3">
      <c r="A22" s="17" t="str">
        <f>A5</f>
        <v>team2</v>
      </c>
      <c r="B22" s="17" t="str">
        <f>A8</f>
        <v>team5</v>
      </c>
      <c r="C22" s="27"/>
      <c r="D22" s="18" t="s">
        <v>11</v>
      </c>
      <c r="E22" s="18"/>
      <c r="H22" s="23" t="str">
        <f t="array" ref="H22">INDEX($S$3:$S$10,MATCH(LARGE($AB$3:$AB$10-ROW($AB$3:$AB$10)/COUNT($AB$3:$AB$10),ROW(H22)-ROW(H$17)+1),$AB$3:$AB$10-ROW($AB$3:$AB$10)/COUNT($AB$3:$AB$10),0))</f>
        <v>team6</v>
      </c>
      <c r="I22" s="12">
        <f t="shared" si="19"/>
        <v>0</v>
      </c>
      <c r="J22" s="6">
        <f t="shared" si="20"/>
        <v>0</v>
      </c>
      <c r="K22" s="6">
        <f t="shared" si="21"/>
        <v>0</v>
      </c>
      <c r="L22" s="6">
        <f t="shared" si="22"/>
        <v>0</v>
      </c>
      <c r="M22" s="11">
        <f t="shared" si="23"/>
        <v>0</v>
      </c>
      <c r="N22" s="12">
        <f t="shared" si="24"/>
        <v>0</v>
      </c>
      <c r="O22" s="6">
        <f t="shared" si="25"/>
        <v>0</v>
      </c>
      <c r="P22" s="11">
        <f t="shared" si="26"/>
        <v>0</v>
      </c>
    </row>
    <row r="23" spans="1:29" x14ac:dyDescent="0.3">
      <c r="A23" s="17" t="str">
        <f>A10</f>
        <v>team7</v>
      </c>
      <c r="B23" s="17" t="str">
        <f>A11</f>
        <v>team8</v>
      </c>
      <c r="C23" s="27"/>
      <c r="D23" s="18" t="s">
        <v>11</v>
      </c>
      <c r="E23" s="18"/>
      <c r="H23" s="23" t="str">
        <f t="array" ref="H23">INDEX($S$3:$S$10,MATCH(LARGE($AB$3:$AB$10-ROW($AB$3:$AB$10)/COUNT($AB$3:$AB$10),ROW(H23)-ROW(H$17)+1),$AB$3:$AB$10-ROW($AB$3:$AB$10)/COUNT($AB$3:$AB$10),0))</f>
        <v>team7</v>
      </c>
      <c r="I23" s="12">
        <f t="shared" si="19"/>
        <v>0</v>
      </c>
      <c r="J23" s="6">
        <f t="shared" si="20"/>
        <v>0</v>
      </c>
      <c r="K23" s="6">
        <f t="shared" si="21"/>
        <v>0</v>
      </c>
      <c r="L23" s="6">
        <f t="shared" si="22"/>
        <v>0</v>
      </c>
      <c r="M23" s="11">
        <f t="shared" si="23"/>
        <v>0</v>
      </c>
      <c r="N23" s="12">
        <f t="shared" si="24"/>
        <v>0</v>
      </c>
      <c r="O23" s="6">
        <f t="shared" si="25"/>
        <v>0</v>
      </c>
      <c r="P23" s="11">
        <f t="shared" si="26"/>
        <v>0</v>
      </c>
    </row>
    <row r="24" spans="1:29" x14ac:dyDescent="0.3">
      <c r="A24" s="17" t="str">
        <f>A9</f>
        <v>team6</v>
      </c>
      <c r="B24" s="17" t="str">
        <f>A5</f>
        <v>team2</v>
      </c>
      <c r="C24" s="27"/>
      <c r="D24" s="18" t="s">
        <v>11</v>
      </c>
      <c r="E24" s="18"/>
      <c r="H24" s="23" t="str">
        <f t="array" ref="H24">INDEX($S$3:$S$10,MATCH(LARGE($AB$3:$AB$10-ROW($AB$3:$AB$10)/COUNT($AB$3:$AB$10),ROW(H24)-ROW(H$17)+1),$AB$3:$AB$10-ROW($AB$3:$AB$10)/COUNT($AB$3:$AB$10),0))</f>
        <v>team8</v>
      </c>
      <c r="I24" s="12">
        <f t="shared" si="19"/>
        <v>0</v>
      </c>
      <c r="J24" s="6">
        <f t="shared" si="20"/>
        <v>0</v>
      </c>
      <c r="K24" s="6">
        <f t="shared" si="21"/>
        <v>0</v>
      </c>
      <c r="L24" s="6">
        <f t="shared" si="22"/>
        <v>0</v>
      </c>
      <c r="M24" s="11">
        <f t="shared" si="23"/>
        <v>0</v>
      </c>
      <c r="N24" s="12">
        <f t="shared" si="24"/>
        <v>0</v>
      </c>
      <c r="O24" s="6">
        <f t="shared" si="25"/>
        <v>0</v>
      </c>
      <c r="P24" s="11">
        <f t="shared" si="26"/>
        <v>0</v>
      </c>
    </row>
    <row r="25" spans="1:29" x14ac:dyDescent="0.3">
      <c r="A25" s="17" t="str">
        <f>A7</f>
        <v>team4</v>
      </c>
      <c r="B25" s="17" t="str">
        <f>A4</f>
        <v>team1</v>
      </c>
      <c r="C25" s="27"/>
      <c r="D25" s="18" t="s">
        <v>11</v>
      </c>
      <c r="E25" s="18"/>
    </row>
    <row r="26" spans="1:29" x14ac:dyDescent="0.3">
      <c r="A26" s="17" t="str">
        <f>A8</f>
        <v>team5</v>
      </c>
      <c r="B26" s="17" t="str">
        <f>A6</f>
        <v>team3</v>
      </c>
      <c r="C26" s="27"/>
      <c r="D26" s="18" t="s">
        <v>11</v>
      </c>
      <c r="E26" s="18"/>
    </row>
    <row r="27" spans="1:29" x14ac:dyDescent="0.3">
      <c r="A27" s="17" t="str">
        <f>A10</f>
        <v>team7</v>
      </c>
      <c r="B27" s="17" t="str">
        <f>A8</f>
        <v>team5</v>
      </c>
      <c r="C27" s="27"/>
      <c r="D27" s="18" t="s">
        <v>11</v>
      </c>
      <c r="E27" s="18"/>
    </row>
    <row r="28" spans="1:29" x14ac:dyDescent="0.3">
      <c r="A28" s="17" t="str">
        <f>A9</f>
        <v>team6</v>
      </c>
      <c r="B28" s="17" t="str">
        <f>A4</f>
        <v>team1</v>
      </c>
      <c r="C28" s="27"/>
      <c r="D28" s="18" t="s">
        <v>11</v>
      </c>
      <c r="E28" s="18"/>
    </row>
    <row r="29" spans="1:29" x14ac:dyDescent="0.3">
      <c r="A29" s="17" t="str">
        <f>A5</f>
        <v>team2</v>
      </c>
      <c r="B29" s="17" t="str">
        <f>A6</f>
        <v>team3</v>
      </c>
      <c r="C29" s="27"/>
      <c r="D29" s="18" t="s">
        <v>11</v>
      </c>
      <c r="E29" s="18"/>
    </row>
    <row r="30" spans="1:29" x14ac:dyDescent="0.3">
      <c r="A30" s="17" t="str">
        <f>A11</f>
        <v>team8</v>
      </c>
      <c r="B30" s="17" t="str">
        <f>A7</f>
        <v>team4</v>
      </c>
      <c r="C30" s="28"/>
      <c r="D30" s="18" t="s">
        <v>11</v>
      </c>
      <c r="E30" s="17"/>
      <c r="AB30" s="6"/>
      <c r="AC30" s="6"/>
    </row>
    <row r="31" spans="1:29" x14ac:dyDescent="0.3">
      <c r="A31" s="17" t="str">
        <f>A4</f>
        <v>team1</v>
      </c>
      <c r="B31" s="17" t="str">
        <f>A6</f>
        <v>team3</v>
      </c>
      <c r="C31" s="28"/>
      <c r="D31" s="18" t="s">
        <v>11</v>
      </c>
      <c r="E31" s="17"/>
      <c r="AB31" s="6"/>
      <c r="AC31" s="6"/>
    </row>
    <row r="32" spans="1:29" x14ac:dyDescent="0.3">
      <c r="A32" s="17" t="str">
        <f>A7</f>
        <v>team4</v>
      </c>
      <c r="B32" s="17" t="str">
        <f>A5</f>
        <v>team2</v>
      </c>
      <c r="C32" s="28"/>
      <c r="D32" s="18" t="s">
        <v>11</v>
      </c>
      <c r="E32" s="17"/>
      <c r="AB32" s="6"/>
      <c r="AC32" s="6"/>
    </row>
    <row r="33" spans="1:5" x14ac:dyDescent="0.3">
      <c r="A33" s="17" t="str">
        <f>A8</f>
        <v>team5</v>
      </c>
      <c r="B33" s="17" t="str">
        <f>A11</f>
        <v>team8</v>
      </c>
      <c r="C33" s="28"/>
      <c r="D33" s="18" t="s">
        <v>11</v>
      </c>
      <c r="E33" s="17"/>
    </row>
    <row r="34" spans="1:5" x14ac:dyDescent="0.3">
      <c r="A34" s="17" t="str">
        <f>A9</f>
        <v>team6</v>
      </c>
      <c r="B34" s="17" t="str">
        <f>A10</f>
        <v>team7</v>
      </c>
      <c r="C34" s="28"/>
      <c r="D34" s="18" t="s">
        <v>11</v>
      </c>
      <c r="E34" s="17"/>
    </row>
    <row r="35" spans="1:5" x14ac:dyDescent="0.3">
      <c r="A35" s="17" t="str">
        <f>A6</f>
        <v>team3</v>
      </c>
      <c r="B35" s="17" t="str">
        <f>A9</f>
        <v>team6</v>
      </c>
      <c r="C35" s="28"/>
      <c r="D35" s="18" t="s">
        <v>11</v>
      </c>
      <c r="E35" s="17"/>
    </row>
    <row r="36" spans="1:5" x14ac:dyDescent="0.3">
      <c r="A36" s="17" t="str">
        <f>A7</f>
        <v>team4</v>
      </c>
      <c r="B36" s="17" t="str">
        <f>A8</f>
        <v>team5</v>
      </c>
      <c r="C36" s="28"/>
      <c r="D36" s="18" t="s">
        <v>11</v>
      </c>
      <c r="E36" s="17"/>
    </row>
    <row r="37" spans="1:5" x14ac:dyDescent="0.3">
      <c r="A37" s="17" t="str">
        <f>A5</f>
        <v>team2</v>
      </c>
      <c r="B37" s="17" t="str">
        <f>A10</f>
        <v>team7</v>
      </c>
      <c r="C37" s="28"/>
      <c r="D37" s="18" t="s">
        <v>11</v>
      </c>
      <c r="E37" s="17"/>
    </row>
    <row r="38" spans="1:5" x14ac:dyDescent="0.3">
      <c r="A38" s="17" t="str">
        <f>A11</f>
        <v>team8</v>
      </c>
      <c r="B38" s="17" t="str">
        <f>A4</f>
        <v>team1</v>
      </c>
      <c r="C38" s="28"/>
      <c r="D38" s="18" t="s">
        <v>11</v>
      </c>
      <c r="E38" s="17"/>
    </row>
    <row r="39" spans="1:5" x14ac:dyDescent="0.3">
      <c r="A39" s="17" t="str">
        <f>A11</f>
        <v>team8</v>
      </c>
      <c r="B39" s="17" t="str">
        <f>A5</f>
        <v>team2</v>
      </c>
      <c r="C39" s="28"/>
      <c r="D39" s="18" t="s">
        <v>11</v>
      </c>
      <c r="E39" s="17"/>
    </row>
    <row r="40" spans="1:5" x14ac:dyDescent="0.3">
      <c r="A40" s="17" t="str">
        <f>A10</f>
        <v>team7</v>
      </c>
      <c r="B40" s="17" t="str">
        <f>A6</f>
        <v>team3</v>
      </c>
      <c r="C40" s="28"/>
      <c r="D40" s="18" t="s">
        <v>11</v>
      </c>
      <c r="E40" s="17"/>
    </row>
    <row r="41" spans="1:5" x14ac:dyDescent="0.3">
      <c r="A41" s="17" t="str">
        <f>A4</f>
        <v>team1</v>
      </c>
      <c r="B41" s="17" t="str">
        <f>A8</f>
        <v>team5</v>
      </c>
      <c r="C41" s="28"/>
      <c r="D41" s="18" t="s">
        <v>11</v>
      </c>
      <c r="E41" s="17"/>
    </row>
    <row r="42" spans="1:5" x14ac:dyDescent="0.3">
      <c r="A42" s="17" t="str">
        <f>A9</f>
        <v>team6</v>
      </c>
      <c r="B42" s="17" t="str">
        <f>A7</f>
        <v>team4</v>
      </c>
      <c r="C42" s="28"/>
      <c r="D42" s="18" t="s">
        <v>11</v>
      </c>
      <c r="E42" s="17"/>
    </row>
    <row r="44" spans="1:5" x14ac:dyDescent="0.3">
      <c r="A44" s="26" t="s">
        <v>30</v>
      </c>
    </row>
    <row r="45" spans="1:5" x14ac:dyDescent="0.3">
      <c r="A45" s="17" t="str">
        <f t="shared" ref="A45:A72" si="27">B15</f>
        <v>team6</v>
      </c>
      <c r="B45" s="17" t="str">
        <f t="shared" ref="B45:B72" si="28">A15</f>
        <v>team5</v>
      </c>
      <c r="C45" s="27"/>
      <c r="D45" s="18" t="s">
        <v>11</v>
      </c>
      <c r="E45" s="18"/>
    </row>
    <row r="46" spans="1:5" x14ac:dyDescent="0.3">
      <c r="A46" s="17" t="str">
        <f t="shared" si="27"/>
        <v>team8</v>
      </c>
      <c r="B46" s="17" t="str">
        <f t="shared" si="28"/>
        <v>team3</v>
      </c>
      <c r="C46" s="27"/>
      <c r="D46" s="18" t="s">
        <v>11</v>
      </c>
      <c r="E46" s="18"/>
    </row>
    <row r="47" spans="1:5" x14ac:dyDescent="0.3">
      <c r="A47" s="17" t="str">
        <f t="shared" si="27"/>
        <v>team7</v>
      </c>
      <c r="B47" s="17" t="str">
        <f t="shared" si="28"/>
        <v>team4</v>
      </c>
      <c r="C47" s="27"/>
      <c r="D47" s="18" t="s">
        <v>11</v>
      </c>
      <c r="E47" s="18"/>
    </row>
    <row r="48" spans="1:5" x14ac:dyDescent="0.3">
      <c r="A48" s="17" t="str">
        <f t="shared" si="27"/>
        <v>team1</v>
      </c>
      <c r="B48" s="17" t="str">
        <f t="shared" si="28"/>
        <v>team2</v>
      </c>
      <c r="C48" s="27"/>
      <c r="D48" s="18" t="s">
        <v>11</v>
      </c>
      <c r="E48" s="18"/>
    </row>
    <row r="49" spans="1:5" x14ac:dyDescent="0.3">
      <c r="A49" s="17" t="str">
        <f t="shared" si="27"/>
        <v>team4</v>
      </c>
      <c r="B49" s="17" t="str">
        <f t="shared" si="28"/>
        <v>team3</v>
      </c>
      <c r="C49" s="27"/>
      <c r="D49" s="18" t="s">
        <v>11</v>
      </c>
      <c r="E49" s="18"/>
    </row>
    <row r="50" spans="1:5" x14ac:dyDescent="0.3">
      <c r="A50" s="17" t="str">
        <f t="shared" si="27"/>
        <v>team7</v>
      </c>
      <c r="B50" s="17" t="str">
        <f t="shared" si="28"/>
        <v>team1</v>
      </c>
      <c r="C50" s="27"/>
      <c r="D50" s="18" t="s">
        <v>11</v>
      </c>
      <c r="E50" s="18"/>
    </row>
    <row r="51" spans="1:5" x14ac:dyDescent="0.3">
      <c r="A51" s="17" t="str">
        <f t="shared" si="27"/>
        <v>team6</v>
      </c>
      <c r="B51" s="17" t="str">
        <f t="shared" si="28"/>
        <v>team8</v>
      </c>
      <c r="C51" s="27"/>
      <c r="D51" s="18" t="s">
        <v>11</v>
      </c>
      <c r="E51" s="18"/>
    </row>
    <row r="52" spans="1:5" x14ac:dyDescent="0.3">
      <c r="A52" s="17" t="str">
        <f t="shared" si="27"/>
        <v>team5</v>
      </c>
      <c r="B52" s="17" t="str">
        <f t="shared" si="28"/>
        <v>team2</v>
      </c>
      <c r="C52" s="27"/>
      <c r="D52" s="18" t="s">
        <v>11</v>
      </c>
      <c r="E52" s="18"/>
    </row>
    <row r="53" spans="1:5" x14ac:dyDescent="0.3">
      <c r="A53" s="17" t="str">
        <f t="shared" si="27"/>
        <v>team8</v>
      </c>
      <c r="B53" s="17" t="str">
        <f t="shared" si="28"/>
        <v>team7</v>
      </c>
      <c r="C53" s="27"/>
      <c r="D53" s="18" t="s">
        <v>11</v>
      </c>
      <c r="E53" s="18"/>
    </row>
    <row r="54" spans="1:5" x14ac:dyDescent="0.3">
      <c r="A54" s="17" t="str">
        <f t="shared" si="27"/>
        <v>team2</v>
      </c>
      <c r="B54" s="17" t="str">
        <f t="shared" si="28"/>
        <v>team6</v>
      </c>
      <c r="C54" s="27"/>
      <c r="D54" s="18" t="s">
        <v>11</v>
      </c>
      <c r="E54" s="18"/>
    </row>
    <row r="55" spans="1:5" x14ac:dyDescent="0.3">
      <c r="A55" s="17" t="str">
        <f t="shared" si="27"/>
        <v>team1</v>
      </c>
      <c r="B55" s="17" t="str">
        <f t="shared" si="28"/>
        <v>team4</v>
      </c>
      <c r="C55" s="27"/>
      <c r="D55" s="18" t="s">
        <v>11</v>
      </c>
      <c r="E55" s="18"/>
    </row>
    <row r="56" spans="1:5" x14ac:dyDescent="0.3">
      <c r="A56" s="17" t="str">
        <f t="shared" si="27"/>
        <v>team3</v>
      </c>
      <c r="B56" s="17" t="str">
        <f t="shared" si="28"/>
        <v>team5</v>
      </c>
      <c r="C56" s="27"/>
      <c r="D56" s="18" t="s">
        <v>11</v>
      </c>
      <c r="E56" s="18"/>
    </row>
    <row r="57" spans="1:5" x14ac:dyDescent="0.3">
      <c r="A57" s="17" t="str">
        <f t="shared" si="27"/>
        <v>team5</v>
      </c>
      <c r="B57" s="17" t="str">
        <f t="shared" si="28"/>
        <v>team7</v>
      </c>
      <c r="C57" s="27"/>
      <c r="D57" s="18" t="s">
        <v>11</v>
      </c>
      <c r="E57" s="18"/>
    </row>
    <row r="58" spans="1:5" x14ac:dyDescent="0.3">
      <c r="A58" s="17" t="str">
        <f t="shared" si="27"/>
        <v>team1</v>
      </c>
      <c r="B58" s="17" t="str">
        <f t="shared" si="28"/>
        <v>team6</v>
      </c>
      <c r="C58" s="27"/>
      <c r="D58" s="18" t="s">
        <v>11</v>
      </c>
      <c r="E58" s="18"/>
    </row>
    <row r="59" spans="1:5" x14ac:dyDescent="0.3">
      <c r="A59" s="17" t="str">
        <f t="shared" si="27"/>
        <v>team3</v>
      </c>
      <c r="B59" s="17" t="str">
        <f t="shared" si="28"/>
        <v>team2</v>
      </c>
      <c r="C59" s="27"/>
      <c r="D59" s="18" t="s">
        <v>11</v>
      </c>
      <c r="E59" s="18"/>
    </row>
    <row r="60" spans="1:5" x14ac:dyDescent="0.3">
      <c r="A60" s="17" t="str">
        <f t="shared" si="27"/>
        <v>team4</v>
      </c>
      <c r="B60" s="17" t="str">
        <f t="shared" si="28"/>
        <v>team8</v>
      </c>
      <c r="C60" s="28"/>
      <c r="D60" s="18" t="s">
        <v>11</v>
      </c>
      <c r="E60" s="17"/>
    </row>
    <row r="61" spans="1:5" x14ac:dyDescent="0.3">
      <c r="A61" s="17" t="str">
        <f t="shared" si="27"/>
        <v>team3</v>
      </c>
      <c r="B61" s="17" t="str">
        <f t="shared" si="28"/>
        <v>team1</v>
      </c>
      <c r="C61" s="28"/>
      <c r="D61" s="18" t="s">
        <v>11</v>
      </c>
      <c r="E61" s="17"/>
    </row>
    <row r="62" spans="1:5" x14ac:dyDescent="0.3">
      <c r="A62" s="17" t="str">
        <f t="shared" si="27"/>
        <v>team2</v>
      </c>
      <c r="B62" s="17" t="str">
        <f t="shared" si="28"/>
        <v>team4</v>
      </c>
      <c r="C62" s="28"/>
      <c r="D62" s="18" t="s">
        <v>11</v>
      </c>
      <c r="E62" s="17"/>
    </row>
    <row r="63" spans="1:5" x14ac:dyDescent="0.3">
      <c r="A63" s="17" t="str">
        <f t="shared" si="27"/>
        <v>team8</v>
      </c>
      <c r="B63" s="17" t="str">
        <f t="shared" si="28"/>
        <v>team5</v>
      </c>
      <c r="C63" s="28"/>
      <c r="D63" s="18" t="s">
        <v>11</v>
      </c>
      <c r="E63" s="17"/>
    </row>
    <row r="64" spans="1:5" x14ac:dyDescent="0.3">
      <c r="A64" s="17" t="str">
        <f t="shared" si="27"/>
        <v>team7</v>
      </c>
      <c r="B64" s="17" t="str">
        <f t="shared" si="28"/>
        <v>team6</v>
      </c>
      <c r="C64" s="28"/>
      <c r="D64" s="18" t="s">
        <v>11</v>
      </c>
      <c r="E64" s="17"/>
    </row>
    <row r="65" spans="1:5" x14ac:dyDescent="0.3">
      <c r="A65" s="17" t="str">
        <f t="shared" si="27"/>
        <v>team6</v>
      </c>
      <c r="B65" s="17" t="str">
        <f t="shared" si="28"/>
        <v>team3</v>
      </c>
      <c r="C65" s="28"/>
      <c r="D65" s="18" t="s">
        <v>11</v>
      </c>
      <c r="E65" s="17"/>
    </row>
    <row r="66" spans="1:5" x14ac:dyDescent="0.3">
      <c r="A66" s="17" t="str">
        <f t="shared" si="27"/>
        <v>team5</v>
      </c>
      <c r="B66" s="17" t="str">
        <f t="shared" si="28"/>
        <v>team4</v>
      </c>
      <c r="C66" s="28"/>
      <c r="D66" s="18" t="s">
        <v>11</v>
      </c>
      <c r="E66" s="17"/>
    </row>
    <row r="67" spans="1:5" x14ac:dyDescent="0.3">
      <c r="A67" s="17" t="str">
        <f t="shared" si="27"/>
        <v>team7</v>
      </c>
      <c r="B67" s="17" t="str">
        <f t="shared" si="28"/>
        <v>team2</v>
      </c>
      <c r="C67" s="28"/>
      <c r="D67" s="18" t="s">
        <v>11</v>
      </c>
      <c r="E67" s="17"/>
    </row>
    <row r="68" spans="1:5" x14ac:dyDescent="0.3">
      <c r="A68" s="17" t="str">
        <f t="shared" si="27"/>
        <v>team1</v>
      </c>
      <c r="B68" s="17" t="str">
        <f t="shared" si="28"/>
        <v>team8</v>
      </c>
      <c r="C68" s="28"/>
      <c r="D68" s="18" t="s">
        <v>11</v>
      </c>
      <c r="E68" s="17"/>
    </row>
    <row r="69" spans="1:5" x14ac:dyDescent="0.3">
      <c r="A69" s="17" t="str">
        <f t="shared" si="27"/>
        <v>team2</v>
      </c>
      <c r="B69" s="17" t="str">
        <f t="shared" si="28"/>
        <v>team8</v>
      </c>
      <c r="C69" s="28"/>
      <c r="D69" s="18" t="s">
        <v>11</v>
      </c>
      <c r="E69" s="17"/>
    </row>
    <row r="70" spans="1:5" x14ac:dyDescent="0.3">
      <c r="A70" s="17" t="str">
        <f t="shared" si="27"/>
        <v>team3</v>
      </c>
      <c r="B70" s="17" t="str">
        <f t="shared" si="28"/>
        <v>team7</v>
      </c>
      <c r="C70" s="28"/>
      <c r="D70" s="18" t="s">
        <v>11</v>
      </c>
      <c r="E70" s="17"/>
    </row>
    <row r="71" spans="1:5" x14ac:dyDescent="0.3">
      <c r="A71" s="17" t="str">
        <f t="shared" si="27"/>
        <v>team5</v>
      </c>
      <c r="B71" s="17" t="str">
        <f t="shared" si="28"/>
        <v>team1</v>
      </c>
      <c r="C71" s="28"/>
      <c r="D71" s="18" t="s">
        <v>11</v>
      </c>
      <c r="E71" s="17"/>
    </row>
    <row r="72" spans="1:5" x14ac:dyDescent="0.3">
      <c r="A72" s="17" t="str">
        <f t="shared" si="27"/>
        <v>team4</v>
      </c>
      <c r="B72" s="17" t="str">
        <f t="shared" si="28"/>
        <v>team6</v>
      </c>
      <c r="C72" s="28"/>
      <c r="D72" s="18" t="s">
        <v>11</v>
      </c>
      <c r="E72" s="17"/>
    </row>
    <row r="74" spans="1:5" x14ac:dyDescent="0.3">
      <c r="A74" s="26" t="s">
        <v>31</v>
      </c>
    </row>
    <row r="75" spans="1:5" x14ac:dyDescent="0.3">
      <c r="A75" s="17" t="str">
        <f t="shared" ref="A75:B90" si="29">A15</f>
        <v>team5</v>
      </c>
      <c r="B75" s="17" t="str">
        <f t="shared" si="29"/>
        <v>team6</v>
      </c>
      <c r="C75" s="27"/>
      <c r="D75" s="18" t="s">
        <v>11</v>
      </c>
      <c r="E75" s="18"/>
    </row>
    <row r="76" spans="1:5" x14ac:dyDescent="0.3">
      <c r="A76" s="17" t="str">
        <f t="shared" si="29"/>
        <v>team3</v>
      </c>
      <c r="B76" s="17" t="str">
        <f t="shared" si="29"/>
        <v>team8</v>
      </c>
      <c r="C76" s="27"/>
      <c r="D76" s="18" t="s">
        <v>11</v>
      </c>
      <c r="E76" s="18"/>
    </row>
    <row r="77" spans="1:5" x14ac:dyDescent="0.3">
      <c r="A77" s="17" t="str">
        <f t="shared" si="29"/>
        <v>team4</v>
      </c>
      <c r="B77" s="17" t="str">
        <f t="shared" si="29"/>
        <v>team7</v>
      </c>
      <c r="C77" s="27"/>
      <c r="D77" s="18" t="s">
        <v>11</v>
      </c>
      <c r="E77" s="18"/>
    </row>
    <row r="78" spans="1:5" x14ac:dyDescent="0.3">
      <c r="A78" s="17" t="str">
        <f t="shared" si="29"/>
        <v>team2</v>
      </c>
      <c r="B78" s="17" t="str">
        <f t="shared" si="29"/>
        <v>team1</v>
      </c>
      <c r="C78" s="27"/>
      <c r="D78" s="18" t="s">
        <v>11</v>
      </c>
      <c r="E78" s="18"/>
    </row>
    <row r="79" spans="1:5" x14ac:dyDescent="0.3">
      <c r="A79" s="17" t="str">
        <f t="shared" si="29"/>
        <v>team3</v>
      </c>
      <c r="B79" s="17" t="str">
        <f t="shared" si="29"/>
        <v>team4</v>
      </c>
      <c r="C79" s="27"/>
      <c r="D79" s="18" t="s">
        <v>11</v>
      </c>
      <c r="E79" s="18"/>
    </row>
    <row r="80" spans="1:5" x14ac:dyDescent="0.3">
      <c r="A80" s="17" t="str">
        <f t="shared" si="29"/>
        <v>team1</v>
      </c>
      <c r="B80" s="17" t="str">
        <f t="shared" si="29"/>
        <v>team7</v>
      </c>
      <c r="C80" s="27"/>
      <c r="D80" s="18" t="s">
        <v>11</v>
      </c>
      <c r="E80" s="18"/>
    </row>
    <row r="81" spans="1:5" x14ac:dyDescent="0.3">
      <c r="A81" s="17" t="str">
        <f t="shared" si="29"/>
        <v>team8</v>
      </c>
      <c r="B81" s="17" t="str">
        <f t="shared" si="29"/>
        <v>team6</v>
      </c>
      <c r="C81" s="27"/>
      <c r="D81" s="18" t="s">
        <v>11</v>
      </c>
      <c r="E81" s="18"/>
    </row>
    <row r="82" spans="1:5" x14ac:dyDescent="0.3">
      <c r="A82" s="17" t="str">
        <f t="shared" si="29"/>
        <v>team2</v>
      </c>
      <c r="B82" s="17" t="str">
        <f t="shared" si="29"/>
        <v>team5</v>
      </c>
      <c r="C82" s="27"/>
      <c r="D82" s="18" t="s">
        <v>11</v>
      </c>
      <c r="E82" s="18"/>
    </row>
    <row r="83" spans="1:5" x14ac:dyDescent="0.3">
      <c r="A83" s="17" t="str">
        <f t="shared" si="29"/>
        <v>team7</v>
      </c>
      <c r="B83" s="17" t="str">
        <f t="shared" si="29"/>
        <v>team8</v>
      </c>
      <c r="C83" s="27"/>
      <c r="D83" s="18" t="s">
        <v>11</v>
      </c>
      <c r="E83" s="18"/>
    </row>
    <row r="84" spans="1:5" x14ac:dyDescent="0.3">
      <c r="A84" s="17" t="str">
        <f t="shared" si="29"/>
        <v>team6</v>
      </c>
      <c r="B84" s="17" t="str">
        <f t="shared" si="29"/>
        <v>team2</v>
      </c>
      <c r="C84" s="27"/>
      <c r="D84" s="18" t="s">
        <v>11</v>
      </c>
      <c r="E84" s="18"/>
    </row>
    <row r="85" spans="1:5" x14ac:dyDescent="0.3">
      <c r="A85" s="17" t="str">
        <f t="shared" si="29"/>
        <v>team4</v>
      </c>
      <c r="B85" s="17" t="str">
        <f t="shared" si="29"/>
        <v>team1</v>
      </c>
      <c r="C85" s="27"/>
      <c r="D85" s="18" t="s">
        <v>11</v>
      </c>
      <c r="E85" s="18"/>
    </row>
    <row r="86" spans="1:5" x14ac:dyDescent="0.3">
      <c r="A86" s="17" t="str">
        <f t="shared" si="29"/>
        <v>team5</v>
      </c>
      <c r="B86" s="17" t="str">
        <f t="shared" si="29"/>
        <v>team3</v>
      </c>
      <c r="C86" s="27"/>
      <c r="D86" s="18" t="s">
        <v>11</v>
      </c>
      <c r="E86" s="18"/>
    </row>
    <row r="87" spans="1:5" x14ac:dyDescent="0.3">
      <c r="A87" s="17" t="str">
        <f t="shared" si="29"/>
        <v>team7</v>
      </c>
      <c r="B87" s="17" t="str">
        <f t="shared" si="29"/>
        <v>team5</v>
      </c>
      <c r="C87" s="27"/>
      <c r="D87" s="18" t="s">
        <v>11</v>
      </c>
      <c r="E87" s="18"/>
    </row>
    <row r="88" spans="1:5" x14ac:dyDescent="0.3">
      <c r="A88" s="17" t="str">
        <f t="shared" si="29"/>
        <v>team6</v>
      </c>
      <c r="B88" s="17" t="str">
        <f t="shared" si="29"/>
        <v>team1</v>
      </c>
      <c r="C88" s="27"/>
      <c r="D88" s="18" t="s">
        <v>11</v>
      </c>
      <c r="E88" s="18"/>
    </row>
    <row r="89" spans="1:5" x14ac:dyDescent="0.3">
      <c r="A89" s="17" t="str">
        <f t="shared" si="29"/>
        <v>team2</v>
      </c>
      <c r="B89" s="17" t="str">
        <f t="shared" si="29"/>
        <v>team3</v>
      </c>
      <c r="C89" s="27"/>
      <c r="D89" s="18" t="s">
        <v>11</v>
      </c>
      <c r="E89" s="18"/>
    </row>
    <row r="90" spans="1:5" x14ac:dyDescent="0.3">
      <c r="A90" s="17" t="str">
        <f t="shared" si="29"/>
        <v>team8</v>
      </c>
      <c r="B90" s="17" t="str">
        <f t="shared" si="29"/>
        <v>team4</v>
      </c>
      <c r="C90" s="28"/>
      <c r="D90" s="18" t="s">
        <v>11</v>
      </c>
      <c r="E90" s="17"/>
    </row>
    <row r="91" spans="1:5" x14ac:dyDescent="0.3">
      <c r="A91" s="17" t="str">
        <f t="shared" ref="A91:B102" si="30">A31</f>
        <v>team1</v>
      </c>
      <c r="B91" s="17" t="str">
        <f t="shared" si="30"/>
        <v>team3</v>
      </c>
      <c r="C91" s="28"/>
      <c r="D91" s="18" t="s">
        <v>11</v>
      </c>
      <c r="E91" s="17"/>
    </row>
    <row r="92" spans="1:5" x14ac:dyDescent="0.3">
      <c r="A92" s="17" t="str">
        <f t="shared" si="30"/>
        <v>team4</v>
      </c>
      <c r="B92" s="17" t="str">
        <f t="shared" si="30"/>
        <v>team2</v>
      </c>
      <c r="C92" s="28"/>
      <c r="D92" s="18" t="s">
        <v>11</v>
      </c>
      <c r="E92" s="17"/>
    </row>
    <row r="93" spans="1:5" x14ac:dyDescent="0.3">
      <c r="A93" s="17" t="str">
        <f t="shared" si="30"/>
        <v>team5</v>
      </c>
      <c r="B93" s="17" t="str">
        <f t="shared" si="30"/>
        <v>team8</v>
      </c>
      <c r="C93" s="28"/>
      <c r="D93" s="18" t="s">
        <v>11</v>
      </c>
      <c r="E93" s="17"/>
    </row>
    <row r="94" spans="1:5" x14ac:dyDescent="0.3">
      <c r="A94" s="17" t="str">
        <f t="shared" si="30"/>
        <v>team6</v>
      </c>
      <c r="B94" s="17" t="str">
        <f t="shared" si="30"/>
        <v>team7</v>
      </c>
      <c r="C94" s="28"/>
      <c r="D94" s="18" t="s">
        <v>11</v>
      </c>
      <c r="E94" s="17"/>
    </row>
    <row r="95" spans="1:5" x14ac:dyDescent="0.3">
      <c r="A95" s="17" t="str">
        <f t="shared" si="30"/>
        <v>team3</v>
      </c>
      <c r="B95" s="17" t="str">
        <f t="shared" si="30"/>
        <v>team6</v>
      </c>
      <c r="C95" s="28"/>
      <c r="D95" s="18" t="s">
        <v>11</v>
      </c>
      <c r="E95" s="17"/>
    </row>
    <row r="96" spans="1:5" x14ac:dyDescent="0.3">
      <c r="A96" s="17" t="str">
        <f t="shared" si="30"/>
        <v>team4</v>
      </c>
      <c r="B96" s="17" t="str">
        <f t="shared" si="30"/>
        <v>team5</v>
      </c>
      <c r="C96" s="28"/>
      <c r="D96" s="18" t="s">
        <v>11</v>
      </c>
      <c r="E96" s="17"/>
    </row>
    <row r="97" spans="1:5" x14ac:dyDescent="0.3">
      <c r="A97" s="17" t="str">
        <f t="shared" si="30"/>
        <v>team2</v>
      </c>
      <c r="B97" s="17" t="str">
        <f t="shared" si="30"/>
        <v>team7</v>
      </c>
      <c r="C97" s="28"/>
      <c r="D97" s="18" t="s">
        <v>11</v>
      </c>
      <c r="E97" s="17"/>
    </row>
    <row r="98" spans="1:5" x14ac:dyDescent="0.3">
      <c r="A98" s="17" t="str">
        <f t="shared" si="30"/>
        <v>team8</v>
      </c>
      <c r="B98" s="17" t="str">
        <f t="shared" si="30"/>
        <v>team1</v>
      </c>
      <c r="C98" s="28"/>
      <c r="D98" s="18" t="s">
        <v>11</v>
      </c>
      <c r="E98" s="17"/>
    </row>
    <row r="99" spans="1:5" x14ac:dyDescent="0.3">
      <c r="A99" s="17" t="str">
        <f t="shared" si="30"/>
        <v>team8</v>
      </c>
      <c r="B99" s="17" t="str">
        <f t="shared" si="30"/>
        <v>team2</v>
      </c>
      <c r="C99" s="28"/>
      <c r="D99" s="18" t="s">
        <v>11</v>
      </c>
      <c r="E99" s="17"/>
    </row>
    <row r="100" spans="1:5" x14ac:dyDescent="0.3">
      <c r="A100" s="17" t="str">
        <f t="shared" si="30"/>
        <v>team7</v>
      </c>
      <c r="B100" s="17" t="str">
        <f t="shared" si="30"/>
        <v>team3</v>
      </c>
      <c r="C100" s="28"/>
      <c r="D100" s="18" t="s">
        <v>11</v>
      </c>
      <c r="E100" s="17"/>
    </row>
    <row r="101" spans="1:5" x14ac:dyDescent="0.3">
      <c r="A101" s="17" t="str">
        <f t="shared" si="30"/>
        <v>team1</v>
      </c>
      <c r="B101" s="17" t="str">
        <f t="shared" si="30"/>
        <v>team5</v>
      </c>
      <c r="C101" s="28"/>
      <c r="D101" s="18" t="s">
        <v>11</v>
      </c>
      <c r="E101" s="17"/>
    </row>
    <row r="102" spans="1:5" x14ac:dyDescent="0.3">
      <c r="A102" s="17" t="str">
        <f t="shared" si="30"/>
        <v>team6</v>
      </c>
      <c r="B102" s="17" t="str">
        <f t="shared" si="30"/>
        <v>team4</v>
      </c>
      <c r="C102" s="28"/>
      <c r="D102" s="18" t="s">
        <v>11</v>
      </c>
      <c r="E102" s="17"/>
    </row>
    <row r="104" spans="1:5" x14ac:dyDescent="0.3">
      <c r="A104" s="26" t="s">
        <v>32</v>
      </c>
    </row>
    <row r="105" spans="1:5" x14ac:dyDescent="0.3">
      <c r="A105" s="17" t="str">
        <f t="shared" ref="A105:B120" si="31">A45</f>
        <v>team6</v>
      </c>
      <c r="B105" s="17" t="str">
        <f t="shared" si="31"/>
        <v>team5</v>
      </c>
      <c r="C105" s="27"/>
      <c r="D105" s="18" t="s">
        <v>11</v>
      </c>
      <c r="E105" s="18"/>
    </row>
    <row r="106" spans="1:5" x14ac:dyDescent="0.3">
      <c r="A106" s="17" t="str">
        <f t="shared" si="31"/>
        <v>team8</v>
      </c>
      <c r="B106" s="17" t="str">
        <f t="shared" si="31"/>
        <v>team3</v>
      </c>
      <c r="C106" s="27"/>
      <c r="D106" s="18" t="s">
        <v>11</v>
      </c>
      <c r="E106" s="18"/>
    </row>
    <row r="107" spans="1:5" x14ac:dyDescent="0.3">
      <c r="A107" s="17" t="str">
        <f t="shared" si="31"/>
        <v>team7</v>
      </c>
      <c r="B107" s="17" t="str">
        <f t="shared" si="31"/>
        <v>team4</v>
      </c>
      <c r="C107" s="27"/>
      <c r="D107" s="18" t="s">
        <v>11</v>
      </c>
      <c r="E107" s="18"/>
    </row>
    <row r="108" spans="1:5" x14ac:dyDescent="0.3">
      <c r="A108" s="17" t="str">
        <f t="shared" si="31"/>
        <v>team1</v>
      </c>
      <c r="B108" s="17" t="str">
        <f t="shared" si="31"/>
        <v>team2</v>
      </c>
      <c r="C108" s="27"/>
      <c r="D108" s="18" t="s">
        <v>11</v>
      </c>
      <c r="E108" s="18"/>
    </row>
    <row r="109" spans="1:5" x14ac:dyDescent="0.3">
      <c r="A109" s="17" t="str">
        <f t="shared" si="31"/>
        <v>team4</v>
      </c>
      <c r="B109" s="17" t="str">
        <f t="shared" si="31"/>
        <v>team3</v>
      </c>
      <c r="C109" s="27"/>
      <c r="D109" s="18" t="s">
        <v>11</v>
      </c>
      <c r="E109" s="18"/>
    </row>
    <row r="110" spans="1:5" x14ac:dyDescent="0.3">
      <c r="A110" s="17" t="str">
        <f t="shared" si="31"/>
        <v>team7</v>
      </c>
      <c r="B110" s="17" t="str">
        <f t="shared" si="31"/>
        <v>team1</v>
      </c>
      <c r="C110" s="27"/>
      <c r="D110" s="18" t="s">
        <v>11</v>
      </c>
      <c r="E110" s="18"/>
    </row>
    <row r="111" spans="1:5" x14ac:dyDescent="0.3">
      <c r="A111" s="17" t="str">
        <f t="shared" si="31"/>
        <v>team6</v>
      </c>
      <c r="B111" s="17" t="str">
        <f t="shared" si="31"/>
        <v>team8</v>
      </c>
      <c r="C111" s="27"/>
      <c r="D111" s="18" t="s">
        <v>11</v>
      </c>
      <c r="E111" s="18"/>
    </row>
    <row r="112" spans="1:5" x14ac:dyDescent="0.3">
      <c r="A112" s="17" t="str">
        <f t="shared" si="31"/>
        <v>team5</v>
      </c>
      <c r="B112" s="17" t="str">
        <f t="shared" si="31"/>
        <v>team2</v>
      </c>
      <c r="C112" s="27"/>
      <c r="D112" s="18" t="s">
        <v>11</v>
      </c>
      <c r="E112" s="18"/>
    </row>
    <row r="113" spans="1:5" x14ac:dyDescent="0.3">
      <c r="A113" s="17" t="str">
        <f t="shared" si="31"/>
        <v>team8</v>
      </c>
      <c r="B113" s="17" t="str">
        <f t="shared" si="31"/>
        <v>team7</v>
      </c>
      <c r="C113" s="27"/>
      <c r="D113" s="18" t="s">
        <v>11</v>
      </c>
      <c r="E113" s="18"/>
    </row>
    <row r="114" spans="1:5" x14ac:dyDescent="0.3">
      <c r="A114" s="17" t="str">
        <f t="shared" si="31"/>
        <v>team2</v>
      </c>
      <c r="B114" s="17" t="str">
        <f t="shared" si="31"/>
        <v>team6</v>
      </c>
      <c r="C114" s="27"/>
      <c r="D114" s="18" t="s">
        <v>11</v>
      </c>
      <c r="E114" s="18"/>
    </row>
    <row r="115" spans="1:5" x14ac:dyDescent="0.3">
      <c r="A115" s="17" t="str">
        <f t="shared" si="31"/>
        <v>team1</v>
      </c>
      <c r="B115" s="17" t="str">
        <f t="shared" si="31"/>
        <v>team4</v>
      </c>
      <c r="C115" s="27"/>
      <c r="D115" s="18" t="s">
        <v>11</v>
      </c>
      <c r="E115" s="18"/>
    </row>
    <row r="116" spans="1:5" x14ac:dyDescent="0.3">
      <c r="A116" s="17" t="str">
        <f t="shared" si="31"/>
        <v>team3</v>
      </c>
      <c r="B116" s="17" t="str">
        <f t="shared" si="31"/>
        <v>team5</v>
      </c>
      <c r="C116" s="27"/>
      <c r="D116" s="18" t="s">
        <v>11</v>
      </c>
      <c r="E116" s="18"/>
    </row>
    <row r="117" spans="1:5" x14ac:dyDescent="0.3">
      <c r="A117" s="17" t="str">
        <f t="shared" si="31"/>
        <v>team5</v>
      </c>
      <c r="B117" s="17" t="str">
        <f t="shared" si="31"/>
        <v>team7</v>
      </c>
      <c r="C117" s="27"/>
      <c r="D117" s="18" t="s">
        <v>11</v>
      </c>
      <c r="E117" s="18"/>
    </row>
    <row r="118" spans="1:5" x14ac:dyDescent="0.3">
      <c r="A118" s="17" t="str">
        <f t="shared" si="31"/>
        <v>team1</v>
      </c>
      <c r="B118" s="17" t="str">
        <f t="shared" si="31"/>
        <v>team6</v>
      </c>
      <c r="C118" s="27"/>
      <c r="D118" s="18" t="s">
        <v>11</v>
      </c>
      <c r="E118" s="18"/>
    </row>
    <row r="119" spans="1:5" x14ac:dyDescent="0.3">
      <c r="A119" s="17" t="str">
        <f t="shared" si="31"/>
        <v>team3</v>
      </c>
      <c r="B119" s="17" t="str">
        <f t="shared" si="31"/>
        <v>team2</v>
      </c>
      <c r="C119" s="27"/>
      <c r="D119" s="18" t="s">
        <v>11</v>
      </c>
      <c r="E119" s="18"/>
    </row>
    <row r="120" spans="1:5" x14ac:dyDescent="0.3">
      <c r="A120" s="17" t="str">
        <f t="shared" si="31"/>
        <v>team4</v>
      </c>
      <c r="B120" s="17" t="str">
        <f t="shared" si="31"/>
        <v>team8</v>
      </c>
      <c r="C120" s="28"/>
      <c r="D120" s="18" t="s">
        <v>11</v>
      </c>
      <c r="E120" s="17"/>
    </row>
    <row r="121" spans="1:5" x14ac:dyDescent="0.3">
      <c r="A121" s="17" t="str">
        <f t="shared" ref="A121:B132" si="32">A61</f>
        <v>team3</v>
      </c>
      <c r="B121" s="17" t="str">
        <f t="shared" si="32"/>
        <v>team1</v>
      </c>
      <c r="C121" s="28"/>
      <c r="D121" s="18" t="s">
        <v>11</v>
      </c>
      <c r="E121" s="17"/>
    </row>
    <row r="122" spans="1:5" x14ac:dyDescent="0.3">
      <c r="A122" s="17" t="str">
        <f t="shared" si="32"/>
        <v>team2</v>
      </c>
      <c r="B122" s="17" t="str">
        <f t="shared" si="32"/>
        <v>team4</v>
      </c>
      <c r="C122" s="28"/>
      <c r="D122" s="18" t="s">
        <v>11</v>
      </c>
      <c r="E122" s="17"/>
    </row>
    <row r="123" spans="1:5" x14ac:dyDescent="0.3">
      <c r="A123" s="17" t="str">
        <f t="shared" si="32"/>
        <v>team8</v>
      </c>
      <c r="B123" s="17" t="str">
        <f t="shared" si="32"/>
        <v>team5</v>
      </c>
      <c r="C123" s="28"/>
      <c r="D123" s="18" t="s">
        <v>11</v>
      </c>
      <c r="E123" s="17"/>
    </row>
    <row r="124" spans="1:5" x14ac:dyDescent="0.3">
      <c r="A124" s="17" t="str">
        <f t="shared" si="32"/>
        <v>team7</v>
      </c>
      <c r="B124" s="17" t="str">
        <f t="shared" si="32"/>
        <v>team6</v>
      </c>
      <c r="C124" s="28"/>
      <c r="D124" s="18" t="s">
        <v>11</v>
      </c>
      <c r="E124" s="17"/>
    </row>
    <row r="125" spans="1:5" x14ac:dyDescent="0.3">
      <c r="A125" s="17" t="str">
        <f t="shared" si="32"/>
        <v>team6</v>
      </c>
      <c r="B125" s="17" t="str">
        <f t="shared" si="32"/>
        <v>team3</v>
      </c>
      <c r="C125" s="28"/>
      <c r="D125" s="18" t="s">
        <v>11</v>
      </c>
      <c r="E125" s="17"/>
    </row>
    <row r="126" spans="1:5" x14ac:dyDescent="0.3">
      <c r="A126" s="17" t="str">
        <f t="shared" si="32"/>
        <v>team5</v>
      </c>
      <c r="B126" s="17" t="str">
        <f t="shared" si="32"/>
        <v>team4</v>
      </c>
      <c r="C126" s="28"/>
      <c r="D126" s="18" t="s">
        <v>11</v>
      </c>
      <c r="E126" s="17"/>
    </row>
    <row r="127" spans="1:5" x14ac:dyDescent="0.3">
      <c r="A127" s="17" t="str">
        <f t="shared" si="32"/>
        <v>team7</v>
      </c>
      <c r="B127" s="17" t="str">
        <f t="shared" si="32"/>
        <v>team2</v>
      </c>
      <c r="C127" s="28"/>
      <c r="D127" s="18" t="s">
        <v>11</v>
      </c>
      <c r="E127" s="17"/>
    </row>
    <row r="128" spans="1:5" x14ac:dyDescent="0.3">
      <c r="A128" s="17" t="str">
        <f t="shared" si="32"/>
        <v>team1</v>
      </c>
      <c r="B128" s="17" t="str">
        <f t="shared" si="32"/>
        <v>team8</v>
      </c>
      <c r="C128" s="28"/>
      <c r="D128" s="18" t="s">
        <v>11</v>
      </c>
      <c r="E128" s="17"/>
    </row>
    <row r="129" spans="1:5" x14ac:dyDescent="0.3">
      <c r="A129" s="17" t="str">
        <f t="shared" si="32"/>
        <v>team2</v>
      </c>
      <c r="B129" s="17" t="str">
        <f t="shared" si="32"/>
        <v>team8</v>
      </c>
      <c r="C129" s="28"/>
      <c r="D129" s="18" t="s">
        <v>11</v>
      </c>
      <c r="E129" s="17"/>
    </row>
    <row r="130" spans="1:5" x14ac:dyDescent="0.3">
      <c r="A130" s="17" t="str">
        <f t="shared" si="32"/>
        <v>team3</v>
      </c>
      <c r="B130" s="17" t="str">
        <f t="shared" si="32"/>
        <v>team7</v>
      </c>
      <c r="C130" s="28"/>
      <c r="D130" s="18" t="s">
        <v>11</v>
      </c>
      <c r="E130" s="17"/>
    </row>
    <row r="131" spans="1:5" x14ac:dyDescent="0.3">
      <c r="A131" s="17" t="str">
        <f t="shared" si="32"/>
        <v>team5</v>
      </c>
      <c r="B131" s="17" t="str">
        <f t="shared" si="32"/>
        <v>team1</v>
      </c>
      <c r="C131" s="28"/>
      <c r="D131" s="18" t="s">
        <v>11</v>
      </c>
      <c r="E131" s="17"/>
    </row>
    <row r="132" spans="1:5" x14ac:dyDescent="0.3">
      <c r="A132" s="17" t="str">
        <f t="shared" si="32"/>
        <v>team4</v>
      </c>
      <c r="B132" s="17" t="str">
        <f t="shared" si="32"/>
        <v>team6</v>
      </c>
      <c r="C132" s="28"/>
      <c r="D132" s="18" t="s">
        <v>11</v>
      </c>
      <c r="E132" s="1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2"/>
  <sheetViews>
    <sheetView workbookViewId="0">
      <selection activeCell="A2" sqref="A2"/>
    </sheetView>
  </sheetViews>
  <sheetFormatPr defaultRowHeight="14.4" x14ac:dyDescent="0.3"/>
  <cols>
    <col min="1" max="1" width="15.88671875" customWidth="1"/>
    <col min="2" max="2" width="16.109375" customWidth="1"/>
    <col min="3" max="5" width="3.88671875" customWidth="1"/>
    <col min="6" max="6" width="8.33203125" customWidth="1"/>
    <col min="7" max="7" width="8.33203125" style="6" customWidth="1"/>
    <col min="8" max="8" width="15.6640625" style="6" customWidth="1"/>
    <col min="9" max="9" width="5" style="6" customWidth="1"/>
    <col min="10" max="16" width="5" customWidth="1"/>
    <col min="17" max="17" width="11.44140625" customWidth="1"/>
    <col min="18" max="18" width="8.88671875" customWidth="1"/>
    <col min="19" max="19" width="6.109375" hidden="1" customWidth="1"/>
    <col min="20" max="27" width="3.44140625" hidden="1" customWidth="1"/>
    <col min="28" max="28" width="9.109375" hidden="1" customWidth="1"/>
  </cols>
  <sheetData>
    <row r="1" spans="1:28" ht="28.8" x14ac:dyDescent="0.55000000000000004">
      <c r="A1" s="5" t="s">
        <v>23</v>
      </c>
      <c r="B1" s="2"/>
    </row>
    <row r="2" spans="1:28" x14ac:dyDescent="0.3">
      <c r="A2" s="7"/>
      <c r="B2" s="2"/>
      <c r="T2" s="19" t="s">
        <v>12</v>
      </c>
      <c r="U2" s="20" t="s">
        <v>13</v>
      </c>
      <c r="V2" s="20" t="s">
        <v>14</v>
      </c>
      <c r="W2" s="20" t="s">
        <v>15</v>
      </c>
      <c r="X2" s="21" t="s">
        <v>16</v>
      </c>
      <c r="Y2" s="22" t="s">
        <v>17</v>
      </c>
      <c r="Z2" s="20" t="s">
        <v>18</v>
      </c>
      <c r="AA2" s="21" t="s">
        <v>19</v>
      </c>
      <c r="AB2" s="29" t="s">
        <v>28</v>
      </c>
    </row>
    <row r="3" spans="1:28" x14ac:dyDescent="0.3">
      <c r="A3" s="8" t="s">
        <v>4</v>
      </c>
      <c r="B3" s="31" t="s">
        <v>33</v>
      </c>
      <c r="S3" s="9" t="str">
        <f t="shared" ref="S3:S10" si="0">A4</f>
        <v>team1</v>
      </c>
      <c r="T3" s="10">
        <f t="array" ref="T3">SUM(($A$15:$A$132=S3)*(ISNUMBER($C$15:$C$132)),($B$15:$B$132=S3)*(ISNUMBER($E$15:$E$132)))</f>
        <v>0</v>
      </c>
      <c r="U3" s="6">
        <f t="array" ref="U3">SUM((home=S3)*(homescore&gt;visitorscore),(visitor=S3)*(visitorscore&gt;homescore))</f>
        <v>0</v>
      </c>
      <c r="V3" s="6">
        <f t="array" ref="V3">SUM((home=S3)*(homescore=visitorscore)*ISNUMBER(visitorscore),(visitor=S3)*(visitorscore=homescore)*ISNUMBER(homescore))</f>
        <v>0</v>
      </c>
      <c r="W3" s="6">
        <f t="array" ref="W3">SUM((home=S3)*(homescore&lt;visitorscore),(visitor=S3)*(visitorscore&lt;homescore))</f>
        <v>0</v>
      </c>
      <c r="X3" s="11">
        <f t="shared" ref="X3" si="1">SUMIF(home,S3,homescore)+SUMIF(visitor,S3,visitorscore)</f>
        <v>0</v>
      </c>
      <c r="Y3" s="12">
        <f t="shared" ref="Y3" si="2">SUMIF(home,S3,visitorscore)+SUMIF(visitor,S3,homescore)</f>
        <v>0</v>
      </c>
      <c r="Z3" s="13">
        <f>X3-Y3</f>
        <v>0</v>
      </c>
      <c r="AA3" s="11">
        <f>U3*Options!$B$2+V3*Options!$B$3+W3*Options!$B$4+VLOOKUP(S3,$A$4:$B$11,2,0)</f>
        <v>0</v>
      </c>
      <c r="AB3">
        <f>X3+Z3*10000+AA3*1000000000</f>
        <v>0</v>
      </c>
    </row>
    <row r="4" spans="1:28" x14ac:dyDescent="0.3">
      <c r="A4" s="4" t="s">
        <v>5</v>
      </c>
      <c r="B4" s="2"/>
      <c r="C4" s="2"/>
      <c r="S4" s="14" t="str">
        <f t="shared" si="0"/>
        <v>team2</v>
      </c>
      <c r="T4" s="10">
        <f t="array" ref="T4">SUM(($A$15:$A$132=S4)*(ISNUMBER($C$15:$C$132)),($B$15:$B$132=S4)*(ISNUMBER($E$15:$E$132)))</f>
        <v>0</v>
      </c>
      <c r="U4" s="6">
        <f t="array" ref="U4">SUM((home=S4)*(homescore&gt;visitorscore),(visitor=S4)*(visitorscore&gt;homescore))</f>
        <v>0</v>
      </c>
      <c r="V4" s="6">
        <f t="array" ref="V4">SUM((home=S4)*(homescore=visitorscore)*ISNUMBER(visitorscore),(visitor=S4)*(visitorscore=homescore)*ISNUMBER(homescore))</f>
        <v>0</v>
      </c>
      <c r="W4" s="6">
        <f t="array" ref="W4">SUM((home=S4)*(homescore&lt;visitorscore),(visitor=S4)*(visitorscore&lt;homescore))</f>
        <v>0</v>
      </c>
      <c r="X4" s="11">
        <f t="shared" ref="X4" si="3">SUMIF(home,S4,homescore)+SUMIF(visitor,S4,visitorscore)</f>
        <v>0</v>
      </c>
      <c r="Y4" s="12">
        <f t="shared" ref="Y4" si="4">SUMIF(home,S4,visitorscore)+SUMIF(visitor,S4,homescore)</f>
        <v>0</v>
      </c>
      <c r="Z4" s="13">
        <f t="shared" ref="Z4:Z10" si="5">X4-Y4</f>
        <v>0</v>
      </c>
      <c r="AA4" s="11">
        <f>U4*Options!$B$2+V4*Options!$B$3+W4*Options!$B$4+VLOOKUP(S4,$A$4:$B$11,2,0)</f>
        <v>0</v>
      </c>
      <c r="AB4">
        <f t="shared" ref="AB4:AB10" si="6">X4+Z4*10000+AA4*1000000000</f>
        <v>0</v>
      </c>
    </row>
    <row r="5" spans="1:28" x14ac:dyDescent="0.3">
      <c r="A5" s="4" t="s">
        <v>6</v>
      </c>
      <c r="B5" s="2"/>
      <c r="C5" s="2"/>
      <c r="S5" s="14" t="str">
        <f t="shared" si="0"/>
        <v>team3</v>
      </c>
      <c r="T5" s="10">
        <f t="array" ref="T5">SUM(($A$15:$A$132=S5)*(ISNUMBER($C$15:$C$132)),($B$15:$B$132=S5)*(ISNUMBER($E$15:$E$132)))</f>
        <v>0</v>
      </c>
      <c r="U5" s="6">
        <f t="array" ref="U5">SUM((home=S5)*(homescore&gt;visitorscore),(visitor=S5)*(visitorscore&gt;homescore))</f>
        <v>0</v>
      </c>
      <c r="V5" s="6">
        <f t="array" ref="V5">SUM((home=S5)*(homescore=visitorscore)*ISNUMBER(visitorscore),(visitor=S5)*(visitorscore=homescore)*ISNUMBER(homescore))</f>
        <v>0</v>
      </c>
      <c r="W5" s="6">
        <f t="array" ref="W5">SUM((home=S5)*(homescore&lt;visitorscore),(visitor=S5)*(visitorscore&lt;homescore))</f>
        <v>0</v>
      </c>
      <c r="X5" s="11">
        <f t="shared" ref="X5" si="7">SUMIF(home,S5,homescore)+SUMIF(visitor,S5,visitorscore)</f>
        <v>0</v>
      </c>
      <c r="Y5" s="12">
        <f t="shared" ref="Y5" si="8">SUMIF(home,S5,visitorscore)+SUMIF(visitor,S5,homescore)</f>
        <v>0</v>
      </c>
      <c r="Z5" s="13">
        <f t="shared" si="5"/>
        <v>0</v>
      </c>
      <c r="AA5" s="11">
        <f>U5*Options!$B$2+V5*Options!$B$3+W5*Options!$B$4+VLOOKUP(S5,$A$4:$B$11,2,0)</f>
        <v>0</v>
      </c>
      <c r="AB5">
        <f t="shared" si="6"/>
        <v>0</v>
      </c>
    </row>
    <row r="6" spans="1:28" x14ac:dyDescent="0.3">
      <c r="A6" s="4" t="s">
        <v>7</v>
      </c>
      <c r="B6" s="2"/>
      <c r="C6" s="2"/>
      <c r="S6" s="14" t="str">
        <f t="shared" si="0"/>
        <v>team4</v>
      </c>
      <c r="T6" s="10">
        <f t="array" ref="T6">SUM(($A$15:$A$132=S6)*(ISNUMBER($C$15:$C$132)),($B$15:$B$132=S6)*(ISNUMBER($E$15:$E$132)))</f>
        <v>0</v>
      </c>
      <c r="U6" s="6">
        <f t="array" ref="U6">SUM((home=S6)*(homescore&gt;visitorscore),(visitor=S6)*(visitorscore&gt;homescore))</f>
        <v>0</v>
      </c>
      <c r="V6" s="6">
        <f t="array" ref="V6">SUM((home=S6)*(homescore=visitorscore)*ISNUMBER(visitorscore),(visitor=S6)*(visitorscore=homescore)*ISNUMBER(homescore))</f>
        <v>0</v>
      </c>
      <c r="W6" s="6">
        <f t="array" ref="W6">SUM((home=S6)*(homescore&lt;visitorscore),(visitor=S6)*(visitorscore&lt;homescore))</f>
        <v>0</v>
      </c>
      <c r="X6" s="11">
        <f t="shared" ref="X6" si="9">SUMIF(home,S6,homescore)+SUMIF(visitor,S6,visitorscore)</f>
        <v>0</v>
      </c>
      <c r="Y6" s="12">
        <f t="shared" ref="Y6" si="10">SUMIF(home,S6,visitorscore)+SUMIF(visitor,S6,homescore)</f>
        <v>0</v>
      </c>
      <c r="Z6" s="13">
        <f t="shared" si="5"/>
        <v>0</v>
      </c>
      <c r="AA6" s="11">
        <f>U6*Options!$B$2+V6*Options!$B$3+W6*Options!$B$4+VLOOKUP(S6,$A$4:$B$11,2,0)</f>
        <v>0</v>
      </c>
      <c r="AB6">
        <f t="shared" si="6"/>
        <v>0</v>
      </c>
    </row>
    <row r="7" spans="1:28" x14ac:dyDescent="0.3">
      <c r="A7" s="4" t="s">
        <v>8</v>
      </c>
      <c r="B7" s="2"/>
      <c r="C7" s="2"/>
      <c r="S7" s="15" t="str">
        <f t="shared" si="0"/>
        <v>team5</v>
      </c>
      <c r="T7" s="10">
        <f t="array" ref="T7">SUM(($A$15:$A$132=S7)*(ISNUMBER($C$15:$C$132)),($B$15:$B$132=S7)*(ISNUMBER($E$15:$E$132)))</f>
        <v>0</v>
      </c>
      <c r="U7" s="6">
        <f t="array" ref="U7">SUM((home=S7)*(homescore&gt;visitorscore),(visitor=S7)*(visitorscore&gt;homescore))</f>
        <v>0</v>
      </c>
      <c r="V7" s="6">
        <f t="array" ref="V7">SUM((home=S7)*(homescore=visitorscore)*ISNUMBER(visitorscore),(visitor=S7)*(visitorscore=homescore)*ISNUMBER(homescore))</f>
        <v>0</v>
      </c>
      <c r="W7" s="6">
        <f t="array" ref="W7">SUM((home=S7)*(homescore&lt;visitorscore),(visitor=S7)*(visitorscore&lt;homescore))</f>
        <v>0</v>
      </c>
      <c r="X7" s="11">
        <f t="shared" ref="X7" si="11">SUMIF(home,S7,homescore)+SUMIF(visitor,S7,visitorscore)</f>
        <v>0</v>
      </c>
      <c r="Y7" s="12">
        <f t="shared" ref="Y7" si="12">SUMIF(home,S7,visitorscore)+SUMIF(visitor,S7,homescore)</f>
        <v>0</v>
      </c>
      <c r="Z7" s="13">
        <f t="shared" si="5"/>
        <v>0</v>
      </c>
      <c r="AA7" s="11">
        <f>U7*Options!$B$2+V7*Options!$B$3+W7*Options!$B$4+VLOOKUP(S7,$A$4:$B$11,2,0)</f>
        <v>0</v>
      </c>
      <c r="AB7">
        <f t="shared" si="6"/>
        <v>0</v>
      </c>
    </row>
    <row r="8" spans="1:28" x14ac:dyDescent="0.3">
      <c r="A8" s="4" t="s">
        <v>9</v>
      </c>
      <c r="B8" s="2"/>
      <c r="C8" s="2"/>
      <c r="S8" s="15" t="str">
        <f t="shared" si="0"/>
        <v>team6</v>
      </c>
      <c r="T8" s="10">
        <f t="array" ref="T8">SUM(($A$15:$A$132=S8)*(ISNUMBER($C$15:$C$132)),($B$15:$B$132=S8)*(ISNUMBER($E$15:$E$132)))</f>
        <v>0</v>
      </c>
      <c r="U8" s="6">
        <f t="array" ref="U8">SUM((home=S8)*(homescore&gt;visitorscore),(visitor=S8)*(visitorscore&gt;homescore))</f>
        <v>0</v>
      </c>
      <c r="V8" s="6">
        <f t="array" ref="V8">SUM((home=S8)*(homescore=visitorscore)*ISNUMBER(visitorscore),(visitor=S8)*(visitorscore=homescore)*ISNUMBER(homescore))</f>
        <v>0</v>
      </c>
      <c r="W8" s="6">
        <f t="array" ref="W8">SUM((home=S8)*(homescore&lt;visitorscore),(visitor=S8)*(visitorscore&lt;homescore))</f>
        <v>0</v>
      </c>
      <c r="X8" s="11">
        <f t="shared" ref="X8" si="13">SUMIF(home,S8,homescore)+SUMIF(visitor,S8,visitorscore)</f>
        <v>0</v>
      </c>
      <c r="Y8" s="12">
        <f t="shared" ref="Y8" si="14">SUMIF(home,S8,visitorscore)+SUMIF(visitor,S8,homescore)</f>
        <v>0</v>
      </c>
      <c r="Z8" s="13">
        <f t="shared" si="5"/>
        <v>0</v>
      </c>
      <c r="AA8" s="11">
        <f>U8*Options!$B$2+V8*Options!$B$3+W8*Options!$B$4+VLOOKUP(S8,$A$4:$B$11,2,0)</f>
        <v>0</v>
      </c>
      <c r="AB8">
        <f t="shared" si="6"/>
        <v>0</v>
      </c>
    </row>
    <row r="9" spans="1:28" x14ac:dyDescent="0.3">
      <c r="A9" s="4" t="s">
        <v>20</v>
      </c>
      <c r="B9" s="2"/>
      <c r="C9" s="2"/>
      <c r="S9" s="15" t="str">
        <f t="shared" si="0"/>
        <v>team7</v>
      </c>
      <c r="T9" s="10">
        <f t="array" ref="T9">SUM(($A$15:$A$132=S9)*(ISNUMBER($C$15:$C$132)),($B$15:$B$132=S9)*(ISNUMBER($E$15:$E$132)))</f>
        <v>0</v>
      </c>
      <c r="U9" s="6">
        <f t="array" ref="U9">SUM((home=S9)*(homescore&gt;visitorscore),(visitor=S9)*(visitorscore&gt;homescore))</f>
        <v>0</v>
      </c>
      <c r="V9" s="6">
        <f t="array" ref="V9">SUM((home=S9)*(homescore=visitorscore)*ISNUMBER(visitorscore),(visitor=S9)*(visitorscore=homescore)*ISNUMBER(homescore))</f>
        <v>0</v>
      </c>
      <c r="W9" s="6">
        <f t="array" ref="W9">SUM((home=S9)*(homescore&lt;visitorscore),(visitor=S9)*(visitorscore&lt;homescore))</f>
        <v>0</v>
      </c>
      <c r="X9" s="11">
        <f t="shared" ref="X9" si="15">SUMIF(home,S9,homescore)+SUMIF(visitor,S9,visitorscore)</f>
        <v>0</v>
      </c>
      <c r="Y9" s="12">
        <f t="shared" ref="Y9" si="16">SUMIF(home,S9,visitorscore)+SUMIF(visitor,S9,homescore)</f>
        <v>0</v>
      </c>
      <c r="Z9" s="13">
        <f t="shared" si="5"/>
        <v>0</v>
      </c>
      <c r="AA9" s="11">
        <f>U9*Options!$B$2+V9*Options!$B$3+W9*Options!$B$4+VLOOKUP(S9,$A$4:$B$11,2,0)</f>
        <v>0</v>
      </c>
      <c r="AB9">
        <f t="shared" si="6"/>
        <v>0</v>
      </c>
    </row>
    <row r="10" spans="1:28" x14ac:dyDescent="0.3">
      <c r="A10" s="4" t="s">
        <v>26</v>
      </c>
      <c r="B10" s="2"/>
      <c r="C10" s="2"/>
      <c r="S10" s="15" t="str">
        <f t="shared" si="0"/>
        <v>team8</v>
      </c>
      <c r="T10" s="10">
        <f t="array" ref="T10">SUM(($A$15:$A$132=S10)*(ISNUMBER($C$15:$C$132)),($B$15:$B$132=S10)*(ISNUMBER($E$15:$E$132)))</f>
        <v>0</v>
      </c>
      <c r="U10" s="6">
        <f t="array" ref="U10">SUM((home=S10)*(homescore&gt;visitorscore),(visitor=S10)*(visitorscore&gt;homescore))</f>
        <v>0</v>
      </c>
      <c r="V10" s="6">
        <f t="array" ref="V10">SUM((home=S10)*(homescore=visitorscore)*ISNUMBER(visitorscore),(visitor=S10)*(visitorscore=homescore)*ISNUMBER(homescore))</f>
        <v>0</v>
      </c>
      <c r="W10" s="6">
        <f t="array" ref="W10">SUM((home=S10)*(homescore&lt;visitorscore),(visitor=S10)*(visitorscore&lt;homescore))</f>
        <v>0</v>
      </c>
      <c r="X10" s="11">
        <f t="shared" ref="X10" si="17">SUMIF(home,S10,homescore)+SUMIF(visitor,S10,visitorscore)</f>
        <v>0</v>
      </c>
      <c r="Y10" s="12">
        <f t="shared" ref="Y10" si="18">SUMIF(home,S10,visitorscore)+SUMIF(visitor,S10,homescore)</f>
        <v>0</v>
      </c>
      <c r="Z10" s="13">
        <f t="shared" si="5"/>
        <v>0</v>
      </c>
      <c r="AA10" s="11">
        <f>U10*Options!$B$2+V10*Options!$B$3+W10*Options!$B$4+VLOOKUP(S10,$A$4:$B$11,2,0)</f>
        <v>0</v>
      </c>
      <c r="AB10">
        <f t="shared" si="6"/>
        <v>0</v>
      </c>
    </row>
    <row r="11" spans="1:28" x14ac:dyDescent="0.3">
      <c r="A11" s="4" t="s">
        <v>27</v>
      </c>
      <c r="B11" s="2"/>
      <c r="C11" s="2"/>
    </row>
    <row r="14" spans="1:28" x14ac:dyDescent="0.3">
      <c r="A14" s="26" t="s">
        <v>29</v>
      </c>
      <c r="H14" s="16" t="s">
        <v>10</v>
      </c>
    </row>
    <row r="15" spans="1:28" x14ac:dyDescent="0.3">
      <c r="A15" s="17" t="str">
        <f>A8</f>
        <v>team5</v>
      </c>
      <c r="B15" s="17" t="str">
        <f>A9</f>
        <v>team6</v>
      </c>
      <c r="C15" s="27"/>
      <c r="D15" s="18" t="s">
        <v>11</v>
      </c>
      <c r="E15" s="18"/>
      <c r="F15" s="13"/>
    </row>
    <row r="16" spans="1:28" x14ac:dyDescent="0.3">
      <c r="A16" s="17" t="str">
        <f>A6</f>
        <v>team3</v>
      </c>
      <c r="B16" s="17" t="str">
        <f>A11</f>
        <v>team8</v>
      </c>
      <c r="C16" s="27"/>
      <c r="D16" s="18" t="s">
        <v>11</v>
      </c>
      <c r="E16" s="18"/>
      <c r="F16" s="13"/>
      <c r="H16" s="24"/>
      <c r="I16" s="19" t="s">
        <v>12</v>
      </c>
      <c r="J16" s="20" t="s">
        <v>13</v>
      </c>
      <c r="K16" s="20" t="s">
        <v>14</v>
      </c>
      <c r="L16" s="20" t="s">
        <v>15</v>
      </c>
      <c r="M16" s="21" t="s">
        <v>16</v>
      </c>
      <c r="N16" s="22" t="s">
        <v>17</v>
      </c>
      <c r="O16" s="20" t="s">
        <v>18</v>
      </c>
      <c r="P16" s="21" t="s">
        <v>19</v>
      </c>
    </row>
    <row r="17" spans="1:29" x14ac:dyDescent="0.3">
      <c r="A17" s="17" t="str">
        <f>A7</f>
        <v>team4</v>
      </c>
      <c r="B17" s="17" t="str">
        <f>A10</f>
        <v>team7</v>
      </c>
      <c r="C17" s="27"/>
      <c r="D17" s="18" t="s">
        <v>11</v>
      </c>
      <c r="E17" s="18"/>
      <c r="F17" s="13"/>
      <c r="H17" s="23" t="str">
        <f t="array" ref="H17">INDEX($S$3:$S$10,MATCH(LARGE($AB$3:$AB$10-ROW($AB$3:$AB$10)/COUNT($AB$3:$AB$10),ROW(H17)-ROW(H$17)+1),$AB$3:$AB$10-ROW($AB$3:$AB$10)/COUNT($AB$3:$AB$10),0))</f>
        <v>team1</v>
      </c>
      <c r="I17" s="12">
        <f>VLOOKUP($H17,$S$3:$AA$10,2,0)</f>
        <v>0</v>
      </c>
      <c r="J17" s="6">
        <f>VLOOKUP($H17,$S$3:$AA$10,3,0)</f>
        <v>0</v>
      </c>
      <c r="K17" s="6">
        <f>VLOOKUP($H17,$S$3:$AA$10,4,0)</f>
        <v>0</v>
      </c>
      <c r="L17" s="6">
        <f>VLOOKUP($H17,$S$3:$AA$10,5,0)</f>
        <v>0</v>
      </c>
      <c r="M17" s="11">
        <f>VLOOKUP($H17,$S$3:$AA$10,6,0)</f>
        <v>0</v>
      </c>
      <c r="N17" s="12">
        <f>VLOOKUP($H17,$S$3:$AA$10,7,0)</f>
        <v>0</v>
      </c>
      <c r="O17" s="6">
        <f>VLOOKUP($H17,$S$3:$AA$10,8,0)</f>
        <v>0</v>
      </c>
      <c r="P17" s="11">
        <f>VLOOKUP($H17,$S$3:$AA$10,9,0)</f>
        <v>0</v>
      </c>
    </row>
    <row r="18" spans="1:29" x14ac:dyDescent="0.3">
      <c r="A18" s="17" t="str">
        <f>A5</f>
        <v>team2</v>
      </c>
      <c r="B18" s="17" t="str">
        <f>A4</f>
        <v>team1</v>
      </c>
      <c r="C18" s="27"/>
      <c r="D18" s="18" t="s">
        <v>11</v>
      </c>
      <c r="E18" s="18"/>
      <c r="F18" s="13"/>
      <c r="H18" s="23" t="str">
        <f t="array" ref="H18">INDEX($S$3:$S$10,MATCH(LARGE($AB$3:$AB$10-ROW($AB$3:$AB$10)/COUNT($AB$3:$AB$10),ROW(H18)-ROW(H$17)+1),$AB$3:$AB$10-ROW($AB$3:$AB$10)/COUNT($AB$3:$AB$10),0))</f>
        <v>team2</v>
      </c>
      <c r="I18" s="12">
        <f t="shared" ref="I18:I24" si="19">VLOOKUP($H18,$S$3:$AA$10,2,0)</f>
        <v>0</v>
      </c>
      <c r="J18" s="6">
        <f t="shared" ref="J18:J24" si="20">VLOOKUP($H18,$S$3:$AA$10,3,0)</f>
        <v>0</v>
      </c>
      <c r="K18" s="6">
        <f t="shared" ref="K18:K24" si="21">VLOOKUP($H18,$S$3:$AA$10,4,0)</f>
        <v>0</v>
      </c>
      <c r="L18" s="6">
        <f t="shared" ref="L18:L24" si="22">VLOOKUP($H18,$S$3:$AA$10,5,0)</f>
        <v>0</v>
      </c>
      <c r="M18" s="11">
        <f t="shared" ref="M18:M24" si="23">VLOOKUP($H18,$S$3:$AA$10,6,0)</f>
        <v>0</v>
      </c>
      <c r="N18" s="12">
        <f t="shared" ref="N18:N24" si="24">VLOOKUP($H18,$S$3:$AA$10,7,0)</f>
        <v>0</v>
      </c>
      <c r="O18" s="6">
        <f t="shared" ref="O18:O24" si="25">VLOOKUP($H18,$S$3:$AA$10,8,0)</f>
        <v>0</v>
      </c>
      <c r="P18" s="11">
        <f t="shared" ref="P18:P24" si="26">VLOOKUP($H18,$S$3:$AA$10,9,0)</f>
        <v>0</v>
      </c>
    </row>
    <row r="19" spans="1:29" x14ac:dyDescent="0.3">
      <c r="A19" s="17" t="str">
        <f>A6</f>
        <v>team3</v>
      </c>
      <c r="B19" s="17" t="str">
        <f>A7</f>
        <v>team4</v>
      </c>
      <c r="C19" s="27"/>
      <c r="D19" s="18" t="s">
        <v>11</v>
      </c>
      <c r="E19" s="18"/>
      <c r="F19" s="13"/>
      <c r="H19" s="23" t="str">
        <f t="array" ref="H19">INDEX($S$3:$S$10,MATCH(LARGE($AB$3:$AB$10-ROW($AB$3:$AB$10)/COUNT($AB$3:$AB$10),ROW(H19)-ROW(H$17)+1),$AB$3:$AB$10-ROW($AB$3:$AB$10)/COUNT($AB$3:$AB$10),0))</f>
        <v>team3</v>
      </c>
      <c r="I19" s="12">
        <f t="shared" si="19"/>
        <v>0</v>
      </c>
      <c r="J19" s="6">
        <f t="shared" si="20"/>
        <v>0</v>
      </c>
      <c r="K19" s="6">
        <f t="shared" si="21"/>
        <v>0</v>
      </c>
      <c r="L19" s="6">
        <f t="shared" si="22"/>
        <v>0</v>
      </c>
      <c r="M19" s="11">
        <f t="shared" si="23"/>
        <v>0</v>
      </c>
      <c r="N19" s="12">
        <f t="shared" si="24"/>
        <v>0</v>
      </c>
      <c r="O19" s="6">
        <f t="shared" si="25"/>
        <v>0</v>
      </c>
      <c r="P19" s="11">
        <f t="shared" si="26"/>
        <v>0</v>
      </c>
    </row>
    <row r="20" spans="1:29" x14ac:dyDescent="0.3">
      <c r="A20" s="17" t="str">
        <f>A4</f>
        <v>team1</v>
      </c>
      <c r="B20" s="17" t="str">
        <f>A10</f>
        <v>team7</v>
      </c>
      <c r="C20" s="27"/>
      <c r="D20" s="18" t="s">
        <v>11</v>
      </c>
      <c r="E20" s="18"/>
      <c r="F20" s="13"/>
      <c r="H20" s="23" t="str">
        <f t="array" ref="H20">INDEX($S$3:$S$10,MATCH(LARGE($AB$3:$AB$10-ROW($AB$3:$AB$10)/COUNT($AB$3:$AB$10),ROW(H20)-ROW(H$17)+1),$AB$3:$AB$10-ROW($AB$3:$AB$10)/COUNT($AB$3:$AB$10),0))</f>
        <v>team4</v>
      </c>
      <c r="I20" s="12">
        <f t="shared" si="19"/>
        <v>0</v>
      </c>
      <c r="J20" s="6">
        <f t="shared" si="20"/>
        <v>0</v>
      </c>
      <c r="K20" s="6">
        <f t="shared" si="21"/>
        <v>0</v>
      </c>
      <c r="L20" s="6">
        <f t="shared" si="22"/>
        <v>0</v>
      </c>
      <c r="M20" s="11">
        <f t="shared" si="23"/>
        <v>0</v>
      </c>
      <c r="N20" s="12">
        <f t="shared" si="24"/>
        <v>0</v>
      </c>
      <c r="O20" s="6">
        <f t="shared" si="25"/>
        <v>0</v>
      </c>
      <c r="P20" s="11">
        <f t="shared" si="26"/>
        <v>0</v>
      </c>
    </row>
    <row r="21" spans="1:29" x14ac:dyDescent="0.3">
      <c r="A21" s="17" t="str">
        <f>A11</f>
        <v>team8</v>
      </c>
      <c r="B21" s="17" t="str">
        <f>A9</f>
        <v>team6</v>
      </c>
      <c r="C21" s="27"/>
      <c r="D21" s="18" t="s">
        <v>11</v>
      </c>
      <c r="E21" s="18"/>
      <c r="H21" s="23" t="str">
        <f t="array" ref="H21">INDEX($S$3:$S$10,MATCH(LARGE($AB$3:$AB$10-ROW($AB$3:$AB$10)/COUNT($AB$3:$AB$10),ROW(H21)-ROW(H$17)+1),$AB$3:$AB$10-ROW($AB$3:$AB$10)/COUNT($AB$3:$AB$10),0))</f>
        <v>team5</v>
      </c>
      <c r="I21" s="12">
        <f t="shared" si="19"/>
        <v>0</v>
      </c>
      <c r="J21" s="6">
        <f t="shared" si="20"/>
        <v>0</v>
      </c>
      <c r="K21" s="6">
        <f t="shared" si="21"/>
        <v>0</v>
      </c>
      <c r="L21" s="6">
        <f t="shared" si="22"/>
        <v>0</v>
      </c>
      <c r="M21" s="11">
        <f t="shared" si="23"/>
        <v>0</v>
      </c>
      <c r="N21" s="12">
        <f t="shared" si="24"/>
        <v>0</v>
      </c>
      <c r="O21" s="6">
        <f t="shared" si="25"/>
        <v>0</v>
      </c>
      <c r="P21" s="11">
        <f t="shared" si="26"/>
        <v>0</v>
      </c>
    </row>
    <row r="22" spans="1:29" x14ac:dyDescent="0.3">
      <c r="A22" s="17" t="str">
        <f>A5</f>
        <v>team2</v>
      </c>
      <c r="B22" s="17" t="str">
        <f>A8</f>
        <v>team5</v>
      </c>
      <c r="C22" s="27"/>
      <c r="D22" s="18" t="s">
        <v>11</v>
      </c>
      <c r="E22" s="18"/>
      <c r="H22" s="23" t="str">
        <f t="array" ref="H22">INDEX($S$3:$S$10,MATCH(LARGE($AB$3:$AB$10-ROW($AB$3:$AB$10)/COUNT($AB$3:$AB$10),ROW(H22)-ROW(H$17)+1),$AB$3:$AB$10-ROW($AB$3:$AB$10)/COUNT($AB$3:$AB$10),0))</f>
        <v>team6</v>
      </c>
      <c r="I22" s="12">
        <f t="shared" si="19"/>
        <v>0</v>
      </c>
      <c r="J22" s="6">
        <f t="shared" si="20"/>
        <v>0</v>
      </c>
      <c r="K22" s="6">
        <f t="shared" si="21"/>
        <v>0</v>
      </c>
      <c r="L22" s="6">
        <f t="shared" si="22"/>
        <v>0</v>
      </c>
      <c r="M22" s="11">
        <f t="shared" si="23"/>
        <v>0</v>
      </c>
      <c r="N22" s="12">
        <f t="shared" si="24"/>
        <v>0</v>
      </c>
      <c r="O22" s="6">
        <f t="shared" si="25"/>
        <v>0</v>
      </c>
      <c r="P22" s="11">
        <f t="shared" si="26"/>
        <v>0</v>
      </c>
    </row>
    <row r="23" spans="1:29" x14ac:dyDescent="0.3">
      <c r="A23" s="17" t="str">
        <f>A10</f>
        <v>team7</v>
      </c>
      <c r="B23" s="17" t="str">
        <f>A11</f>
        <v>team8</v>
      </c>
      <c r="C23" s="27"/>
      <c r="D23" s="18" t="s">
        <v>11</v>
      </c>
      <c r="E23" s="18"/>
      <c r="H23" s="23" t="str">
        <f t="array" ref="H23">INDEX($S$3:$S$10,MATCH(LARGE($AB$3:$AB$10-ROW($AB$3:$AB$10)/COUNT($AB$3:$AB$10),ROW(H23)-ROW(H$17)+1),$AB$3:$AB$10-ROW($AB$3:$AB$10)/COUNT($AB$3:$AB$10),0))</f>
        <v>team7</v>
      </c>
      <c r="I23" s="12">
        <f t="shared" si="19"/>
        <v>0</v>
      </c>
      <c r="J23" s="6">
        <f t="shared" si="20"/>
        <v>0</v>
      </c>
      <c r="K23" s="6">
        <f t="shared" si="21"/>
        <v>0</v>
      </c>
      <c r="L23" s="6">
        <f t="shared" si="22"/>
        <v>0</v>
      </c>
      <c r="M23" s="11">
        <f t="shared" si="23"/>
        <v>0</v>
      </c>
      <c r="N23" s="12">
        <f t="shared" si="24"/>
        <v>0</v>
      </c>
      <c r="O23" s="6">
        <f t="shared" si="25"/>
        <v>0</v>
      </c>
      <c r="P23" s="11">
        <f t="shared" si="26"/>
        <v>0</v>
      </c>
    </row>
    <row r="24" spans="1:29" x14ac:dyDescent="0.3">
      <c r="A24" s="17" t="str">
        <f>A9</f>
        <v>team6</v>
      </c>
      <c r="B24" s="17" t="str">
        <f>A5</f>
        <v>team2</v>
      </c>
      <c r="C24" s="27"/>
      <c r="D24" s="18" t="s">
        <v>11</v>
      </c>
      <c r="E24" s="18"/>
      <c r="H24" s="23" t="str">
        <f t="array" ref="H24">INDEX($S$3:$S$10,MATCH(LARGE($AB$3:$AB$10-ROW($AB$3:$AB$10)/COUNT($AB$3:$AB$10),ROW(H24)-ROW(H$17)+1),$AB$3:$AB$10-ROW($AB$3:$AB$10)/COUNT($AB$3:$AB$10),0))</f>
        <v>team8</v>
      </c>
      <c r="I24" s="12">
        <f t="shared" si="19"/>
        <v>0</v>
      </c>
      <c r="J24" s="6">
        <f t="shared" si="20"/>
        <v>0</v>
      </c>
      <c r="K24" s="6">
        <f t="shared" si="21"/>
        <v>0</v>
      </c>
      <c r="L24" s="6">
        <f t="shared" si="22"/>
        <v>0</v>
      </c>
      <c r="M24" s="11">
        <f t="shared" si="23"/>
        <v>0</v>
      </c>
      <c r="N24" s="12">
        <f t="shared" si="24"/>
        <v>0</v>
      </c>
      <c r="O24" s="6">
        <f t="shared" si="25"/>
        <v>0</v>
      </c>
      <c r="P24" s="11">
        <f t="shared" si="26"/>
        <v>0</v>
      </c>
    </row>
    <row r="25" spans="1:29" x14ac:dyDescent="0.3">
      <c r="A25" s="17" t="str">
        <f>A7</f>
        <v>team4</v>
      </c>
      <c r="B25" s="17" t="str">
        <f>A4</f>
        <v>team1</v>
      </c>
      <c r="C25" s="27"/>
      <c r="D25" s="18" t="s">
        <v>11</v>
      </c>
      <c r="E25" s="18"/>
    </row>
    <row r="26" spans="1:29" x14ac:dyDescent="0.3">
      <c r="A26" s="17" t="str">
        <f>A8</f>
        <v>team5</v>
      </c>
      <c r="B26" s="17" t="str">
        <f>A6</f>
        <v>team3</v>
      </c>
      <c r="C26" s="27"/>
      <c r="D26" s="18" t="s">
        <v>11</v>
      </c>
      <c r="E26" s="18"/>
    </row>
    <row r="27" spans="1:29" x14ac:dyDescent="0.3">
      <c r="A27" s="17" t="str">
        <f>A10</f>
        <v>team7</v>
      </c>
      <c r="B27" s="17" t="str">
        <f>A8</f>
        <v>team5</v>
      </c>
      <c r="C27" s="27"/>
      <c r="D27" s="18" t="s">
        <v>11</v>
      </c>
      <c r="E27" s="18"/>
    </row>
    <row r="28" spans="1:29" x14ac:dyDescent="0.3">
      <c r="A28" s="17" t="str">
        <f>A9</f>
        <v>team6</v>
      </c>
      <c r="B28" s="17" t="str">
        <f>A4</f>
        <v>team1</v>
      </c>
      <c r="C28" s="27"/>
      <c r="D28" s="18" t="s">
        <v>11</v>
      </c>
      <c r="E28" s="18"/>
    </row>
    <row r="29" spans="1:29" x14ac:dyDescent="0.3">
      <c r="A29" s="17" t="str">
        <f>A5</f>
        <v>team2</v>
      </c>
      <c r="B29" s="17" t="str">
        <f>A6</f>
        <v>team3</v>
      </c>
      <c r="C29" s="27"/>
      <c r="D29" s="18" t="s">
        <v>11</v>
      </c>
      <c r="E29" s="18"/>
    </row>
    <row r="30" spans="1:29" x14ac:dyDescent="0.3">
      <c r="A30" s="17" t="str">
        <f>A11</f>
        <v>team8</v>
      </c>
      <c r="B30" s="17" t="str">
        <f>A7</f>
        <v>team4</v>
      </c>
      <c r="C30" s="28"/>
      <c r="D30" s="18" t="s">
        <v>11</v>
      </c>
      <c r="E30" s="17"/>
      <c r="AB30" s="6"/>
      <c r="AC30" s="6"/>
    </row>
    <row r="31" spans="1:29" x14ac:dyDescent="0.3">
      <c r="A31" s="17" t="str">
        <f>A4</f>
        <v>team1</v>
      </c>
      <c r="B31" s="17" t="str">
        <f>A6</f>
        <v>team3</v>
      </c>
      <c r="C31" s="28"/>
      <c r="D31" s="18" t="s">
        <v>11</v>
      </c>
      <c r="E31" s="17"/>
      <c r="AB31" s="6"/>
      <c r="AC31" s="6"/>
    </row>
    <row r="32" spans="1:29" x14ac:dyDescent="0.3">
      <c r="A32" s="17" t="str">
        <f>A7</f>
        <v>team4</v>
      </c>
      <c r="B32" s="17" t="str">
        <f>A5</f>
        <v>team2</v>
      </c>
      <c r="C32" s="28"/>
      <c r="D32" s="18" t="s">
        <v>11</v>
      </c>
      <c r="E32" s="17"/>
      <c r="AB32" s="6"/>
      <c r="AC32" s="6"/>
    </row>
    <row r="33" spans="1:5" x14ac:dyDescent="0.3">
      <c r="A33" s="17" t="str">
        <f>A8</f>
        <v>team5</v>
      </c>
      <c r="B33" s="17" t="str">
        <f>A11</f>
        <v>team8</v>
      </c>
      <c r="C33" s="28"/>
      <c r="D33" s="18" t="s">
        <v>11</v>
      </c>
      <c r="E33" s="17"/>
    </row>
    <row r="34" spans="1:5" x14ac:dyDescent="0.3">
      <c r="A34" s="17" t="str">
        <f>A9</f>
        <v>team6</v>
      </c>
      <c r="B34" s="17" t="str">
        <f>A10</f>
        <v>team7</v>
      </c>
      <c r="C34" s="28"/>
      <c r="D34" s="18" t="s">
        <v>11</v>
      </c>
      <c r="E34" s="17"/>
    </row>
    <row r="35" spans="1:5" x14ac:dyDescent="0.3">
      <c r="A35" s="17" t="str">
        <f>A6</f>
        <v>team3</v>
      </c>
      <c r="B35" s="17" t="str">
        <f>A9</f>
        <v>team6</v>
      </c>
      <c r="C35" s="28"/>
      <c r="D35" s="18" t="s">
        <v>11</v>
      </c>
      <c r="E35" s="17"/>
    </row>
    <row r="36" spans="1:5" x14ac:dyDescent="0.3">
      <c r="A36" s="17" t="str">
        <f>A7</f>
        <v>team4</v>
      </c>
      <c r="B36" s="17" t="str">
        <f>A8</f>
        <v>team5</v>
      </c>
      <c r="C36" s="28"/>
      <c r="D36" s="18" t="s">
        <v>11</v>
      </c>
      <c r="E36" s="17"/>
    </row>
    <row r="37" spans="1:5" x14ac:dyDescent="0.3">
      <c r="A37" s="17" t="str">
        <f>A5</f>
        <v>team2</v>
      </c>
      <c r="B37" s="17" t="str">
        <f>A10</f>
        <v>team7</v>
      </c>
      <c r="C37" s="28"/>
      <c r="D37" s="18" t="s">
        <v>11</v>
      </c>
      <c r="E37" s="17"/>
    </row>
    <row r="38" spans="1:5" x14ac:dyDescent="0.3">
      <c r="A38" s="17" t="str">
        <f>A11</f>
        <v>team8</v>
      </c>
      <c r="B38" s="17" t="str">
        <f>A4</f>
        <v>team1</v>
      </c>
      <c r="C38" s="28"/>
      <c r="D38" s="18" t="s">
        <v>11</v>
      </c>
      <c r="E38" s="17"/>
    </row>
    <row r="39" spans="1:5" x14ac:dyDescent="0.3">
      <c r="A39" s="17" t="str">
        <f>A11</f>
        <v>team8</v>
      </c>
      <c r="B39" s="17" t="str">
        <f>A5</f>
        <v>team2</v>
      </c>
      <c r="C39" s="28"/>
      <c r="D39" s="18" t="s">
        <v>11</v>
      </c>
      <c r="E39" s="17"/>
    </row>
    <row r="40" spans="1:5" x14ac:dyDescent="0.3">
      <c r="A40" s="17" t="str">
        <f>A10</f>
        <v>team7</v>
      </c>
      <c r="B40" s="17" t="str">
        <f>A6</f>
        <v>team3</v>
      </c>
      <c r="C40" s="28"/>
      <c r="D40" s="18" t="s">
        <v>11</v>
      </c>
      <c r="E40" s="17"/>
    </row>
    <row r="41" spans="1:5" x14ac:dyDescent="0.3">
      <c r="A41" s="17" t="str">
        <f>A4</f>
        <v>team1</v>
      </c>
      <c r="B41" s="17" t="str">
        <f>A8</f>
        <v>team5</v>
      </c>
      <c r="C41" s="28"/>
      <c r="D41" s="18" t="s">
        <v>11</v>
      </c>
      <c r="E41" s="17"/>
    </row>
    <row r="42" spans="1:5" x14ac:dyDescent="0.3">
      <c r="A42" s="17" t="str">
        <f>A9</f>
        <v>team6</v>
      </c>
      <c r="B42" s="17" t="str">
        <f>A7</f>
        <v>team4</v>
      </c>
      <c r="C42" s="28"/>
      <c r="D42" s="18" t="s">
        <v>11</v>
      </c>
      <c r="E42" s="17"/>
    </row>
    <row r="44" spans="1:5" x14ac:dyDescent="0.3">
      <c r="A44" s="26" t="s">
        <v>30</v>
      </c>
    </row>
    <row r="45" spans="1:5" x14ac:dyDescent="0.3">
      <c r="A45" s="17" t="str">
        <f t="shared" ref="A45:A72" si="27">B15</f>
        <v>team6</v>
      </c>
      <c r="B45" s="17" t="str">
        <f t="shared" ref="B45:B72" si="28">A15</f>
        <v>team5</v>
      </c>
      <c r="C45" s="27"/>
      <c r="D45" s="18" t="s">
        <v>11</v>
      </c>
      <c r="E45" s="18"/>
    </row>
    <row r="46" spans="1:5" x14ac:dyDescent="0.3">
      <c r="A46" s="17" t="str">
        <f t="shared" si="27"/>
        <v>team8</v>
      </c>
      <c r="B46" s="17" t="str">
        <f t="shared" si="28"/>
        <v>team3</v>
      </c>
      <c r="C46" s="27"/>
      <c r="D46" s="18" t="s">
        <v>11</v>
      </c>
      <c r="E46" s="18"/>
    </row>
    <row r="47" spans="1:5" x14ac:dyDescent="0.3">
      <c r="A47" s="17" t="str">
        <f t="shared" si="27"/>
        <v>team7</v>
      </c>
      <c r="B47" s="17" t="str">
        <f t="shared" si="28"/>
        <v>team4</v>
      </c>
      <c r="C47" s="27"/>
      <c r="D47" s="18" t="s">
        <v>11</v>
      </c>
      <c r="E47" s="18"/>
    </row>
    <row r="48" spans="1:5" x14ac:dyDescent="0.3">
      <c r="A48" s="17" t="str">
        <f t="shared" si="27"/>
        <v>team1</v>
      </c>
      <c r="B48" s="17" t="str">
        <f t="shared" si="28"/>
        <v>team2</v>
      </c>
      <c r="C48" s="27"/>
      <c r="D48" s="18" t="s">
        <v>11</v>
      </c>
      <c r="E48" s="18"/>
    </row>
    <row r="49" spans="1:5" x14ac:dyDescent="0.3">
      <c r="A49" s="17" t="str">
        <f t="shared" si="27"/>
        <v>team4</v>
      </c>
      <c r="B49" s="17" t="str">
        <f t="shared" si="28"/>
        <v>team3</v>
      </c>
      <c r="C49" s="27"/>
      <c r="D49" s="18" t="s">
        <v>11</v>
      </c>
      <c r="E49" s="18"/>
    </row>
    <row r="50" spans="1:5" x14ac:dyDescent="0.3">
      <c r="A50" s="17" t="str">
        <f t="shared" si="27"/>
        <v>team7</v>
      </c>
      <c r="B50" s="17" t="str">
        <f t="shared" si="28"/>
        <v>team1</v>
      </c>
      <c r="C50" s="27"/>
      <c r="D50" s="18" t="s">
        <v>11</v>
      </c>
      <c r="E50" s="18"/>
    </row>
    <row r="51" spans="1:5" x14ac:dyDescent="0.3">
      <c r="A51" s="17" t="str">
        <f t="shared" si="27"/>
        <v>team6</v>
      </c>
      <c r="B51" s="17" t="str">
        <f t="shared" si="28"/>
        <v>team8</v>
      </c>
      <c r="C51" s="27"/>
      <c r="D51" s="18" t="s">
        <v>11</v>
      </c>
      <c r="E51" s="18"/>
    </row>
    <row r="52" spans="1:5" x14ac:dyDescent="0.3">
      <c r="A52" s="17" t="str">
        <f t="shared" si="27"/>
        <v>team5</v>
      </c>
      <c r="B52" s="17" t="str">
        <f t="shared" si="28"/>
        <v>team2</v>
      </c>
      <c r="C52" s="27"/>
      <c r="D52" s="18" t="s">
        <v>11</v>
      </c>
      <c r="E52" s="18"/>
    </row>
    <row r="53" spans="1:5" x14ac:dyDescent="0.3">
      <c r="A53" s="17" t="str">
        <f t="shared" si="27"/>
        <v>team8</v>
      </c>
      <c r="B53" s="17" t="str">
        <f t="shared" si="28"/>
        <v>team7</v>
      </c>
      <c r="C53" s="27"/>
      <c r="D53" s="18" t="s">
        <v>11</v>
      </c>
      <c r="E53" s="18"/>
    </row>
    <row r="54" spans="1:5" x14ac:dyDescent="0.3">
      <c r="A54" s="17" t="str">
        <f t="shared" si="27"/>
        <v>team2</v>
      </c>
      <c r="B54" s="17" t="str">
        <f t="shared" si="28"/>
        <v>team6</v>
      </c>
      <c r="C54" s="27"/>
      <c r="D54" s="18" t="s">
        <v>11</v>
      </c>
      <c r="E54" s="18"/>
    </row>
    <row r="55" spans="1:5" x14ac:dyDescent="0.3">
      <c r="A55" s="17" t="str">
        <f t="shared" si="27"/>
        <v>team1</v>
      </c>
      <c r="B55" s="17" t="str">
        <f t="shared" si="28"/>
        <v>team4</v>
      </c>
      <c r="C55" s="27"/>
      <c r="D55" s="18" t="s">
        <v>11</v>
      </c>
      <c r="E55" s="18"/>
    </row>
    <row r="56" spans="1:5" x14ac:dyDescent="0.3">
      <c r="A56" s="17" t="str">
        <f t="shared" si="27"/>
        <v>team3</v>
      </c>
      <c r="B56" s="17" t="str">
        <f t="shared" si="28"/>
        <v>team5</v>
      </c>
      <c r="C56" s="27"/>
      <c r="D56" s="18" t="s">
        <v>11</v>
      </c>
      <c r="E56" s="18"/>
    </row>
    <row r="57" spans="1:5" x14ac:dyDescent="0.3">
      <c r="A57" s="17" t="str">
        <f t="shared" si="27"/>
        <v>team5</v>
      </c>
      <c r="B57" s="17" t="str">
        <f t="shared" si="28"/>
        <v>team7</v>
      </c>
      <c r="C57" s="27"/>
      <c r="D57" s="18" t="s">
        <v>11</v>
      </c>
      <c r="E57" s="18"/>
    </row>
    <row r="58" spans="1:5" x14ac:dyDescent="0.3">
      <c r="A58" s="17" t="str">
        <f t="shared" si="27"/>
        <v>team1</v>
      </c>
      <c r="B58" s="17" t="str">
        <f t="shared" si="28"/>
        <v>team6</v>
      </c>
      <c r="C58" s="27"/>
      <c r="D58" s="18" t="s">
        <v>11</v>
      </c>
      <c r="E58" s="18"/>
    </row>
    <row r="59" spans="1:5" x14ac:dyDescent="0.3">
      <c r="A59" s="17" t="str">
        <f t="shared" si="27"/>
        <v>team3</v>
      </c>
      <c r="B59" s="17" t="str">
        <f t="shared" si="28"/>
        <v>team2</v>
      </c>
      <c r="C59" s="27"/>
      <c r="D59" s="18" t="s">
        <v>11</v>
      </c>
      <c r="E59" s="18"/>
    </row>
    <row r="60" spans="1:5" x14ac:dyDescent="0.3">
      <c r="A60" s="17" t="str">
        <f t="shared" si="27"/>
        <v>team4</v>
      </c>
      <c r="B60" s="17" t="str">
        <f t="shared" si="28"/>
        <v>team8</v>
      </c>
      <c r="C60" s="28"/>
      <c r="D60" s="18" t="s">
        <v>11</v>
      </c>
      <c r="E60" s="17"/>
    </row>
    <row r="61" spans="1:5" x14ac:dyDescent="0.3">
      <c r="A61" s="17" t="str">
        <f t="shared" si="27"/>
        <v>team3</v>
      </c>
      <c r="B61" s="17" t="str">
        <f t="shared" si="28"/>
        <v>team1</v>
      </c>
      <c r="C61" s="28"/>
      <c r="D61" s="18" t="s">
        <v>11</v>
      </c>
      <c r="E61" s="17"/>
    </row>
    <row r="62" spans="1:5" x14ac:dyDescent="0.3">
      <c r="A62" s="17" t="str">
        <f t="shared" si="27"/>
        <v>team2</v>
      </c>
      <c r="B62" s="17" t="str">
        <f t="shared" si="28"/>
        <v>team4</v>
      </c>
      <c r="C62" s="28"/>
      <c r="D62" s="18" t="s">
        <v>11</v>
      </c>
      <c r="E62" s="17"/>
    </row>
    <row r="63" spans="1:5" x14ac:dyDescent="0.3">
      <c r="A63" s="17" t="str">
        <f t="shared" si="27"/>
        <v>team8</v>
      </c>
      <c r="B63" s="17" t="str">
        <f t="shared" si="28"/>
        <v>team5</v>
      </c>
      <c r="C63" s="28"/>
      <c r="D63" s="18" t="s">
        <v>11</v>
      </c>
      <c r="E63" s="17"/>
    </row>
    <row r="64" spans="1:5" x14ac:dyDescent="0.3">
      <c r="A64" s="17" t="str">
        <f t="shared" si="27"/>
        <v>team7</v>
      </c>
      <c r="B64" s="17" t="str">
        <f t="shared" si="28"/>
        <v>team6</v>
      </c>
      <c r="C64" s="28"/>
      <c r="D64" s="18" t="s">
        <v>11</v>
      </c>
      <c r="E64" s="17"/>
    </row>
    <row r="65" spans="1:5" x14ac:dyDescent="0.3">
      <c r="A65" s="17" t="str">
        <f t="shared" si="27"/>
        <v>team6</v>
      </c>
      <c r="B65" s="17" t="str">
        <f t="shared" si="28"/>
        <v>team3</v>
      </c>
      <c r="C65" s="28"/>
      <c r="D65" s="18" t="s">
        <v>11</v>
      </c>
      <c r="E65" s="17"/>
    </row>
    <row r="66" spans="1:5" x14ac:dyDescent="0.3">
      <c r="A66" s="17" t="str">
        <f t="shared" si="27"/>
        <v>team5</v>
      </c>
      <c r="B66" s="17" t="str">
        <f t="shared" si="28"/>
        <v>team4</v>
      </c>
      <c r="C66" s="28"/>
      <c r="D66" s="18" t="s">
        <v>11</v>
      </c>
      <c r="E66" s="17"/>
    </row>
    <row r="67" spans="1:5" x14ac:dyDescent="0.3">
      <c r="A67" s="17" t="str">
        <f t="shared" si="27"/>
        <v>team7</v>
      </c>
      <c r="B67" s="17" t="str">
        <f t="shared" si="28"/>
        <v>team2</v>
      </c>
      <c r="C67" s="28"/>
      <c r="D67" s="18" t="s">
        <v>11</v>
      </c>
      <c r="E67" s="17"/>
    </row>
    <row r="68" spans="1:5" x14ac:dyDescent="0.3">
      <c r="A68" s="17" t="str">
        <f t="shared" si="27"/>
        <v>team1</v>
      </c>
      <c r="B68" s="17" t="str">
        <f t="shared" si="28"/>
        <v>team8</v>
      </c>
      <c r="C68" s="28"/>
      <c r="D68" s="18" t="s">
        <v>11</v>
      </c>
      <c r="E68" s="17"/>
    </row>
    <row r="69" spans="1:5" x14ac:dyDescent="0.3">
      <c r="A69" s="17" t="str">
        <f t="shared" si="27"/>
        <v>team2</v>
      </c>
      <c r="B69" s="17" t="str">
        <f t="shared" si="28"/>
        <v>team8</v>
      </c>
      <c r="C69" s="28"/>
      <c r="D69" s="18" t="s">
        <v>11</v>
      </c>
      <c r="E69" s="17"/>
    </row>
    <row r="70" spans="1:5" x14ac:dyDescent="0.3">
      <c r="A70" s="17" t="str">
        <f t="shared" si="27"/>
        <v>team3</v>
      </c>
      <c r="B70" s="17" t="str">
        <f t="shared" si="28"/>
        <v>team7</v>
      </c>
      <c r="C70" s="28"/>
      <c r="D70" s="18" t="s">
        <v>11</v>
      </c>
      <c r="E70" s="17"/>
    </row>
    <row r="71" spans="1:5" x14ac:dyDescent="0.3">
      <c r="A71" s="17" t="str">
        <f t="shared" si="27"/>
        <v>team5</v>
      </c>
      <c r="B71" s="17" t="str">
        <f t="shared" si="28"/>
        <v>team1</v>
      </c>
      <c r="C71" s="28"/>
      <c r="D71" s="18" t="s">
        <v>11</v>
      </c>
      <c r="E71" s="17"/>
    </row>
    <row r="72" spans="1:5" x14ac:dyDescent="0.3">
      <c r="A72" s="17" t="str">
        <f t="shared" si="27"/>
        <v>team4</v>
      </c>
      <c r="B72" s="17" t="str">
        <f t="shared" si="28"/>
        <v>team6</v>
      </c>
      <c r="C72" s="28"/>
      <c r="D72" s="18" t="s">
        <v>11</v>
      </c>
      <c r="E72" s="17"/>
    </row>
    <row r="74" spans="1:5" x14ac:dyDescent="0.3">
      <c r="A74" s="26" t="s">
        <v>31</v>
      </c>
    </row>
    <row r="75" spans="1:5" x14ac:dyDescent="0.3">
      <c r="A75" s="17" t="str">
        <f t="shared" ref="A75:B90" si="29">A15</f>
        <v>team5</v>
      </c>
      <c r="B75" s="17" t="str">
        <f t="shared" si="29"/>
        <v>team6</v>
      </c>
      <c r="C75" s="27"/>
      <c r="D75" s="18" t="s">
        <v>11</v>
      </c>
      <c r="E75" s="18"/>
    </row>
    <row r="76" spans="1:5" x14ac:dyDescent="0.3">
      <c r="A76" s="17" t="str">
        <f t="shared" si="29"/>
        <v>team3</v>
      </c>
      <c r="B76" s="17" t="str">
        <f t="shared" si="29"/>
        <v>team8</v>
      </c>
      <c r="C76" s="27"/>
      <c r="D76" s="18" t="s">
        <v>11</v>
      </c>
      <c r="E76" s="18"/>
    </row>
    <row r="77" spans="1:5" x14ac:dyDescent="0.3">
      <c r="A77" s="17" t="str">
        <f t="shared" si="29"/>
        <v>team4</v>
      </c>
      <c r="B77" s="17" t="str">
        <f t="shared" si="29"/>
        <v>team7</v>
      </c>
      <c r="C77" s="27"/>
      <c r="D77" s="18" t="s">
        <v>11</v>
      </c>
      <c r="E77" s="18"/>
    </row>
    <row r="78" spans="1:5" x14ac:dyDescent="0.3">
      <c r="A78" s="17" t="str">
        <f t="shared" si="29"/>
        <v>team2</v>
      </c>
      <c r="B78" s="17" t="str">
        <f t="shared" si="29"/>
        <v>team1</v>
      </c>
      <c r="C78" s="27"/>
      <c r="D78" s="18" t="s">
        <v>11</v>
      </c>
      <c r="E78" s="18"/>
    </row>
    <row r="79" spans="1:5" x14ac:dyDescent="0.3">
      <c r="A79" s="17" t="str">
        <f t="shared" si="29"/>
        <v>team3</v>
      </c>
      <c r="B79" s="17" t="str">
        <f t="shared" si="29"/>
        <v>team4</v>
      </c>
      <c r="C79" s="27"/>
      <c r="D79" s="18" t="s">
        <v>11</v>
      </c>
      <c r="E79" s="18"/>
    </row>
    <row r="80" spans="1:5" x14ac:dyDescent="0.3">
      <c r="A80" s="17" t="str">
        <f t="shared" si="29"/>
        <v>team1</v>
      </c>
      <c r="B80" s="17" t="str">
        <f t="shared" si="29"/>
        <v>team7</v>
      </c>
      <c r="C80" s="27"/>
      <c r="D80" s="18" t="s">
        <v>11</v>
      </c>
      <c r="E80" s="18"/>
    </row>
    <row r="81" spans="1:5" x14ac:dyDescent="0.3">
      <c r="A81" s="17" t="str">
        <f t="shared" si="29"/>
        <v>team8</v>
      </c>
      <c r="B81" s="17" t="str">
        <f t="shared" si="29"/>
        <v>team6</v>
      </c>
      <c r="C81" s="27"/>
      <c r="D81" s="18" t="s">
        <v>11</v>
      </c>
      <c r="E81" s="18"/>
    </row>
    <row r="82" spans="1:5" x14ac:dyDescent="0.3">
      <c r="A82" s="17" t="str">
        <f t="shared" si="29"/>
        <v>team2</v>
      </c>
      <c r="B82" s="17" t="str">
        <f t="shared" si="29"/>
        <v>team5</v>
      </c>
      <c r="C82" s="27"/>
      <c r="D82" s="18" t="s">
        <v>11</v>
      </c>
      <c r="E82" s="18"/>
    </row>
    <row r="83" spans="1:5" x14ac:dyDescent="0.3">
      <c r="A83" s="17" t="str">
        <f t="shared" si="29"/>
        <v>team7</v>
      </c>
      <c r="B83" s="17" t="str">
        <f t="shared" si="29"/>
        <v>team8</v>
      </c>
      <c r="C83" s="27"/>
      <c r="D83" s="18" t="s">
        <v>11</v>
      </c>
      <c r="E83" s="18"/>
    </row>
    <row r="84" spans="1:5" x14ac:dyDescent="0.3">
      <c r="A84" s="17" t="str">
        <f t="shared" si="29"/>
        <v>team6</v>
      </c>
      <c r="B84" s="17" t="str">
        <f t="shared" si="29"/>
        <v>team2</v>
      </c>
      <c r="C84" s="27"/>
      <c r="D84" s="18" t="s">
        <v>11</v>
      </c>
      <c r="E84" s="18"/>
    </row>
    <row r="85" spans="1:5" x14ac:dyDescent="0.3">
      <c r="A85" s="17" t="str">
        <f t="shared" si="29"/>
        <v>team4</v>
      </c>
      <c r="B85" s="17" t="str">
        <f t="shared" si="29"/>
        <v>team1</v>
      </c>
      <c r="C85" s="27"/>
      <c r="D85" s="18" t="s">
        <v>11</v>
      </c>
      <c r="E85" s="18"/>
    </row>
    <row r="86" spans="1:5" x14ac:dyDescent="0.3">
      <c r="A86" s="17" t="str">
        <f t="shared" si="29"/>
        <v>team5</v>
      </c>
      <c r="B86" s="17" t="str">
        <f t="shared" si="29"/>
        <v>team3</v>
      </c>
      <c r="C86" s="27"/>
      <c r="D86" s="18" t="s">
        <v>11</v>
      </c>
      <c r="E86" s="18"/>
    </row>
    <row r="87" spans="1:5" x14ac:dyDescent="0.3">
      <c r="A87" s="17" t="str">
        <f t="shared" si="29"/>
        <v>team7</v>
      </c>
      <c r="B87" s="17" t="str">
        <f t="shared" si="29"/>
        <v>team5</v>
      </c>
      <c r="C87" s="27"/>
      <c r="D87" s="18" t="s">
        <v>11</v>
      </c>
      <c r="E87" s="18"/>
    </row>
    <row r="88" spans="1:5" x14ac:dyDescent="0.3">
      <c r="A88" s="17" t="str">
        <f t="shared" si="29"/>
        <v>team6</v>
      </c>
      <c r="B88" s="17" t="str">
        <f t="shared" si="29"/>
        <v>team1</v>
      </c>
      <c r="C88" s="27"/>
      <c r="D88" s="18" t="s">
        <v>11</v>
      </c>
      <c r="E88" s="18"/>
    </row>
    <row r="89" spans="1:5" x14ac:dyDescent="0.3">
      <c r="A89" s="17" t="str">
        <f t="shared" si="29"/>
        <v>team2</v>
      </c>
      <c r="B89" s="17" t="str">
        <f t="shared" si="29"/>
        <v>team3</v>
      </c>
      <c r="C89" s="27"/>
      <c r="D89" s="18" t="s">
        <v>11</v>
      </c>
      <c r="E89" s="18"/>
    </row>
    <row r="90" spans="1:5" x14ac:dyDescent="0.3">
      <c r="A90" s="17" t="str">
        <f t="shared" si="29"/>
        <v>team8</v>
      </c>
      <c r="B90" s="17" t="str">
        <f t="shared" si="29"/>
        <v>team4</v>
      </c>
      <c r="C90" s="28"/>
      <c r="D90" s="18" t="s">
        <v>11</v>
      </c>
      <c r="E90" s="17"/>
    </row>
    <row r="91" spans="1:5" x14ac:dyDescent="0.3">
      <c r="A91" s="17" t="str">
        <f t="shared" ref="A91:B102" si="30">A31</f>
        <v>team1</v>
      </c>
      <c r="B91" s="17" t="str">
        <f t="shared" si="30"/>
        <v>team3</v>
      </c>
      <c r="C91" s="28"/>
      <c r="D91" s="18" t="s">
        <v>11</v>
      </c>
      <c r="E91" s="17"/>
    </row>
    <row r="92" spans="1:5" x14ac:dyDescent="0.3">
      <c r="A92" s="17" t="str">
        <f t="shared" si="30"/>
        <v>team4</v>
      </c>
      <c r="B92" s="17" t="str">
        <f t="shared" si="30"/>
        <v>team2</v>
      </c>
      <c r="C92" s="28"/>
      <c r="D92" s="18" t="s">
        <v>11</v>
      </c>
      <c r="E92" s="17"/>
    </row>
    <row r="93" spans="1:5" x14ac:dyDescent="0.3">
      <c r="A93" s="17" t="str">
        <f t="shared" si="30"/>
        <v>team5</v>
      </c>
      <c r="B93" s="17" t="str">
        <f t="shared" si="30"/>
        <v>team8</v>
      </c>
      <c r="C93" s="28"/>
      <c r="D93" s="18" t="s">
        <v>11</v>
      </c>
      <c r="E93" s="17"/>
    </row>
    <row r="94" spans="1:5" x14ac:dyDescent="0.3">
      <c r="A94" s="17" t="str">
        <f t="shared" si="30"/>
        <v>team6</v>
      </c>
      <c r="B94" s="17" t="str">
        <f t="shared" si="30"/>
        <v>team7</v>
      </c>
      <c r="C94" s="28"/>
      <c r="D94" s="18" t="s">
        <v>11</v>
      </c>
      <c r="E94" s="17"/>
    </row>
    <row r="95" spans="1:5" x14ac:dyDescent="0.3">
      <c r="A95" s="17" t="str">
        <f t="shared" si="30"/>
        <v>team3</v>
      </c>
      <c r="B95" s="17" t="str">
        <f t="shared" si="30"/>
        <v>team6</v>
      </c>
      <c r="C95" s="28"/>
      <c r="D95" s="18" t="s">
        <v>11</v>
      </c>
      <c r="E95" s="17"/>
    </row>
    <row r="96" spans="1:5" x14ac:dyDescent="0.3">
      <c r="A96" s="17" t="str">
        <f t="shared" si="30"/>
        <v>team4</v>
      </c>
      <c r="B96" s="17" t="str">
        <f t="shared" si="30"/>
        <v>team5</v>
      </c>
      <c r="C96" s="28"/>
      <c r="D96" s="18" t="s">
        <v>11</v>
      </c>
      <c r="E96" s="17"/>
    </row>
    <row r="97" spans="1:5" x14ac:dyDescent="0.3">
      <c r="A97" s="17" t="str">
        <f t="shared" si="30"/>
        <v>team2</v>
      </c>
      <c r="B97" s="17" t="str">
        <f t="shared" si="30"/>
        <v>team7</v>
      </c>
      <c r="C97" s="28"/>
      <c r="D97" s="18" t="s">
        <v>11</v>
      </c>
      <c r="E97" s="17"/>
    </row>
    <row r="98" spans="1:5" x14ac:dyDescent="0.3">
      <c r="A98" s="17" t="str">
        <f t="shared" si="30"/>
        <v>team8</v>
      </c>
      <c r="B98" s="17" t="str">
        <f t="shared" si="30"/>
        <v>team1</v>
      </c>
      <c r="C98" s="28"/>
      <c r="D98" s="18" t="s">
        <v>11</v>
      </c>
      <c r="E98" s="17"/>
    </row>
    <row r="99" spans="1:5" x14ac:dyDescent="0.3">
      <c r="A99" s="17" t="str">
        <f t="shared" si="30"/>
        <v>team8</v>
      </c>
      <c r="B99" s="17" t="str">
        <f t="shared" si="30"/>
        <v>team2</v>
      </c>
      <c r="C99" s="28"/>
      <c r="D99" s="18" t="s">
        <v>11</v>
      </c>
      <c r="E99" s="17"/>
    </row>
    <row r="100" spans="1:5" x14ac:dyDescent="0.3">
      <c r="A100" s="17" t="str">
        <f t="shared" si="30"/>
        <v>team7</v>
      </c>
      <c r="B100" s="17" t="str">
        <f t="shared" si="30"/>
        <v>team3</v>
      </c>
      <c r="C100" s="28"/>
      <c r="D100" s="18" t="s">
        <v>11</v>
      </c>
      <c r="E100" s="17"/>
    </row>
    <row r="101" spans="1:5" x14ac:dyDescent="0.3">
      <c r="A101" s="17" t="str">
        <f t="shared" si="30"/>
        <v>team1</v>
      </c>
      <c r="B101" s="17" t="str">
        <f t="shared" si="30"/>
        <v>team5</v>
      </c>
      <c r="C101" s="28"/>
      <c r="D101" s="18" t="s">
        <v>11</v>
      </c>
      <c r="E101" s="17"/>
    </row>
    <row r="102" spans="1:5" x14ac:dyDescent="0.3">
      <c r="A102" s="17" t="str">
        <f t="shared" si="30"/>
        <v>team6</v>
      </c>
      <c r="B102" s="17" t="str">
        <f t="shared" si="30"/>
        <v>team4</v>
      </c>
      <c r="C102" s="28"/>
      <c r="D102" s="18" t="s">
        <v>11</v>
      </c>
      <c r="E102" s="17"/>
    </row>
    <row r="104" spans="1:5" x14ac:dyDescent="0.3">
      <c r="A104" s="26" t="s">
        <v>32</v>
      </c>
    </row>
    <row r="105" spans="1:5" x14ac:dyDescent="0.3">
      <c r="A105" s="17" t="str">
        <f t="shared" ref="A105:B120" si="31">A45</f>
        <v>team6</v>
      </c>
      <c r="B105" s="17" t="str">
        <f t="shared" si="31"/>
        <v>team5</v>
      </c>
      <c r="C105" s="27"/>
      <c r="D105" s="18" t="s">
        <v>11</v>
      </c>
      <c r="E105" s="18"/>
    </row>
    <row r="106" spans="1:5" x14ac:dyDescent="0.3">
      <c r="A106" s="17" t="str">
        <f t="shared" si="31"/>
        <v>team8</v>
      </c>
      <c r="B106" s="17" t="str">
        <f t="shared" si="31"/>
        <v>team3</v>
      </c>
      <c r="C106" s="27"/>
      <c r="D106" s="18" t="s">
        <v>11</v>
      </c>
      <c r="E106" s="18"/>
    </row>
    <row r="107" spans="1:5" x14ac:dyDescent="0.3">
      <c r="A107" s="17" t="str">
        <f t="shared" si="31"/>
        <v>team7</v>
      </c>
      <c r="B107" s="17" t="str">
        <f t="shared" si="31"/>
        <v>team4</v>
      </c>
      <c r="C107" s="27"/>
      <c r="D107" s="18" t="s">
        <v>11</v>
      </c>
      <c r="E107" s="18"/>
    </row>
    <row r="108" spans="1:5" x14ac:dyDescent="0.3">
      <c r="A108" s="17" t="str">
        <f t="shared" si="31"/>
        <v>team1</v>
      </c>
      <c r="B108" s="17" t="str">
        <f t="shared" si="31"/>
        <v>team2</v>
      </c>
      <c r="C108" s="27"/>
      <c r="D108" s="18" t="s">
        <v>11</v>
      </c>
      <c r="E108" s="18"/>
    </row>
    <row r="109" spans="1:5" x14ac:dyDescent="0.3">
      <c r="A109" s="17" t="str">
        <f t="shared" si="31"/>
        <v>team4</v>
      </c>
      <c r="B109" s="17" t="str">
        <f t="shared" si="31"/>
        <v>team3</v>
      </c>
      <c r="C109" s="27"/>
      <c r="D109" s="18" t="s">
        <v>11</v>
      </c>
      <c r="E109" s="18"/>
    </row>
    <row r="110" spans="1:5" x14ac:dyDescent="0.3">
      <c r="A110" s="17" t="str">
        <f t="shared" si="31"/>
        <v>team7</v>
      </c>
      <c r="B110" s="17" t="str">
        <f t="shared" si="31"/>
        <v>team1</v>
      </c>
      <c r="C110" s="27"/>
      <c r="D110" s="18" t="s">
        <v>11</v>
      </c>
      <c r="E110" s="18"/>
    </row>
    <row r="111" spans="1:5" x14ac:dyDescent="0.3">
      <c r="A111" s="17" t="str">
        <f t="shared" si="31"/>
        <v>team6</v>
      </c>
      <c r="B111" s="17" t="str">
        <f t="shared" si="31"/>
        <v>team8</v>
      </c>
      <c r="C111" s="27"/>
      <c r="D111" s="18" t="s">
        <v>11</v>
      </c>
      <c r="E111" s="18"/>
    </row>
    <row r="112" spans="1:5" x14ac:dyDescent="0.3">
      <c r="A112" s="17" t="str">
        <f t="shared" si="31"/>
        <v>team5</v>
      </c>
      <c r="B112" s="17" t="str">
        <f t="shared" si="31"/>
        <v>team2</v>
      </c>
      <c r="C112" s="27"/>
      <c r="D112" s="18" t="s">
        <v>11</v>
      </c>
      <c r="E112" s="18"/>
    </row>
    <row r="113" spans="1:5" x14ac:dyDescent="0.3">
      <c r="A113" s="17" t="str">
        <f t="shared" si="31"/>
        <v>team8</v>
      </c>
      <c r="B113" s="17" t="str">
        <f t="shared" si="31"/>
        <v>team7</v>
      </c>
      <c r="C113" s="27"/>
      <c r="D113" s="18" t="s">
        <v>11</v>
      </c>
      <c r="E113" s="18"/>
    </row>
    <row r="114" spans="1:5" x14ac:dyDescent="0.3">
      <c r="A114" s="17" t="str">
        <f t="shared" si="31"/>
        <v>team2</v>
      </c>
      <c r="B114" s="17" t="str">
        <f t="shared" si="31"/>
        <v>team6</v>
      </c>
      <c r="C114" s="27"/>
      <c r="D114" s="18" t="s">
        <v>11</v>
      </c>
      <c r="E114" s="18"/>
    </row>
    <row r="115" spans="1:5" x14ac:dyDescent="0.3">
      <c r="A115" s="17" t="str">
        <f t="shared" si="31"/>
        <v>team1</v>
      </c>
      <c r="B115" s="17" t="str">
        <f t="shared" si="31"/>
        <v>team4</v>
      </c>
      <c r="C115" s="27"/>
      <c r="D115" s="18" t="s">
        <v>11</v>
      </c>
      <c r="E115" s="18"/>
    </row>
    <row r="116" spans="1:5" x14ac:dyDescent="0.3">
      <c r="A116" s="17" t="str">
        <f t="shared" si="31"/>
        <v>team3</v>
      </c>
      <c r="B116" s="17" t="str">
        <f t="shared" si="31"/>
        <v>team5</v>
      </c>
      <c r="C116" s="27"/>
      <c r="D116" s="18" t="s">
        <v>11</v>
      </c>
      <c r="E116" s="18"/>
    </row>
    <row r="117" spans="1:5" x14ac:dyDescent="0.3">
      <c r="A117" s="17" t="str">
        <f t="shared" si="31"/>
        <v>team5</v>
      </c>
      <c r="B117" s="17" t="str">
        <f t="shared" si="31"/>
        <v>team7</v>
      </c>
      <c r="C117" s="27"/>
      <c r="D117" s="18" t="s">
        <v>11</v>
      </c>
      <c r="E117" s="18"/>
    </row>
    <row r="118" spans="1:5" x14ac:dyDescent="0.3">
      <c r="A118" s="17" t="str">
        <f t="shared" si="31"/>
        <v>team1</v>
      </c>
      <c r="B118" s="17" t="str">
        <f t="shared" si="31"/>
        <v>team6</v>
      </c>
      <c r="C118" s="27"/>
      <c r="D118" s="18" t="s">
        <v>11</v>
      </c>
      <c r="E118" s="18"/>
    </row>
    <row r="119" spans="1:5" x14ac:dyDescent="0.3">
      <c r="A119" s="17" t="str">
        <f t="shared" si="31"/>
        <v>team3</v>
      </c>
      <c r="B119" s="17" t="str">
        <f t="shared" si="31"/>
        <v>team2</v>
      </c>
      <c r="C119" s="27"/>
      <c r="D119" s="18" t="s">
        <v>11</v>
      </c>
      <c r="E119" s="18"/>
    </row>
    <row r="120" spans="1:5" x14ac:dyDescent="0.3">
      <c r="A120" s="17" t="str">
        <f t="shared" si="31"/>
        <v>team4</v>
      </c>
      <c r="B120" s="17" t="str">
        <f t="shared" si="31"/>
        <v>team8</v>
      </c>
      <c r="C120" s="28"/>
      <c r="D120" s="18" t="s">
        <v>11</v>
      </c>
      <c r="E120" s="17"/>
    </row>
    <row r="121" spans="1:5" x14ac:dyDescent="0.3">
      <c r="A121" s="17" t="str">
        <f t="shared" ref="A121:B132" si="32">A61</f>
        <v>team3</v>
      </c>
      <c r="B121" s="17" t="str">
        <f t="shared" si="32"/>
        <v>team1</v>
      </c>
      <c r="C121" s="28"/>
      <c r="D121" s="18" t="s">
        <v>11</v>
      </c>
      <c r="E121" s="17"/>
    </row>
    <row r="122" spans="1:5" x14ac:dyDescent="0.3">
      <c r="A122" s="17" t="str">
        <f t="shared" si="32"/>
        <v>team2</v>
      </c>
      <c r="B122" s="17" t="str">
        <f t="shared" si="32"/>
        <v>team4</v>
      </c>
      <c r="C122" s="28"/>
      <c r="D122" s="18" t="s">
        <v>11</v>
      </c>
      <c r="E122" s="17"/>
    </row>
    <row r="123" spans="1:5" x14ac:dyDescent="0.3">
      <c r="A123" s="17" t="str">
        <f t="shared" si="32"/>
        <v>team8</v>
      </c>
      <c r="B123" s="17" t="str">
        <f t="shared" si="32"/>
        <v>team5</v>
      </c>
      <c r="C123" s="28"/>
      <c r="D123" s="18" t="s">
        <v>11</v>
      </c>
      <c r="E123" s="17"/>
    </row>
    <row r="124" spans="1:5" x14ac:dyDescent="0.3">
      <c r="A124" s="17" t="str">
        <f t="shared" si="32"/>
        <v>team7</v>
      </c>
      <c r="B124" s="17" t="str">
        <f t="shared" si="32"/>
        <v>team6</v>
      </c>
      <c r="C124" s="28"/>
      <c r="D124" s="18" t="s">
        <v>11</v>
      </c>
      <c r="E124" s="17"/>
    </row>
    <row r="125" spans="1:5" x14ac:dyDescent="0.3">
      <c r="A125" s="17" t="str">
        <f t="shared" si="32"/>
        <v>team6</v>
      </c>
      <c r="B125" s="17" t="str">
        <f t="shared" si="32"/>
        <v>team3</v>
      </c>
      <c r="C125" s="28"/>
      <c r="D125" s="18" t="s">
        <v>11</v>
      </c>
      <c r="E125" s="17"/>
    </row>
    <row r="126" spans="1:5" x14ac:dyDescent="0.3">
      <c r="A126" s="17" t="str">
        <f t="shared" si="32"/>
        <v>team5</v>
      </c>
      <c r="B126" s="17" t="str">
        <f t="shared" si="32"/>
        <v>team4</v>
      </c>
      <c r="C126" s="28"/>
      <c r="D126" s="18" t="s">
        <v>11</v>
      </c>
      <c r="E126" s="17"/>
    </row>
    <row r="127" spans="1:5" x14ac:dyDescent="0.3">
      <c r="A127" s="17" t="str">
        <f t="shared" si="32"/>
        <v>team7</v>
      </c>
      <c r="B127" s="17" t="str">
        <f t="shared" si="32"/>
        <v>team2</v>
      </c>
      <c r="C127" s="28"/>
      <c r="D127" s="18" t="s">
        <v>11</v>
      </c>
      <c r="E127" s="17"/>
    </row>
    <row r="128" spans="1:5" x14ac:dyDescent="0.3">
      <c r="A128" s="17" t="str">
        <f t="shared" si="32"/>
        <v>team1</v>
      </c>
      <c r="B128" s="17" t="str">
        <f t="shared" si="32"/>
        <v>team8</v>
      </c>
      <c r="C128" s="28"/>
      <c r="D128" s="18" t="s">
        <v>11</v>
      </c>
      <c r="E128" s="17"/>
    </row>
    <row r="129" spans="1:5" x14ac:dyDescent="0.3">
      <c r="A129" s="17" t="str">
        <f t="shared" si="32"/>
        <v>team2</v>
      </c>
      <c r="B129" s="17" t="str">
        <f t="shared" si="32"/>
        <v>team8</v>
      </c>
      <c r="C129" s="28"/>
      <c r="D129" s="18" t="s">
        <v>11</v>
      </c>
      <c r="E129" s="17"/>
    </row>
    <row r="130" spans="1:5" x14ac:dyDescent="0.3">
      <c r="A130" s="17" t="str">
        <f t="shared" si="32"/>
        <v>team3</v>
      </c>
      <c r="B130" s="17" t="str">
        <f t="shared" si="32"/>
        <v>team7</v>
      </c>
      <c r="C130" s="28"/>
      <c r="D130" s="18" t="s">
        <v>11</v>
      </c>
      <c r="E130" s="17"/>
    </row>
    <row r="131" spans="1:5" x14ac:dyDescent="0.3">
      <c r="A131" s="17" t="str">
        <f t="shared" si="32"/>
        <v>team5</v>
      </c>
      <c r="B131" s="17" t="str">
        <f t="shared" si="32"/>
        <v>team1</v>
      </c>
      <c r="C131" s="28"/>
      <c r="D131" s="18" t="s">
        <v>11</v>
      </c>
      <c r="E131" s="17"/>
    </row>
    <row r="132" spans="1:5" x14ac:dyDescent="0.3">
      <c r="A132" s="17" t="str">
        <f t="shared" si="32"/>
        <v>team4</v>
      </c>
      <c r="B132" s="17" t="str">
        <f t="shared" si="32"/>
        <v>team6</v>
      </c>
      <c r="C132" s="28"/>
      <c r="D132" s="18" t="s">
        <v>11</v>
      </c>
      <c r="E132" s="17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>
      <selection activeCell="D15" sqref="D15"/>
    </sheetView>
  </sheetViews>
  <sheetFormatPr defaultRowHeight="14.4" x14ac:dyDescent="0.3"/>
  <cols>
    <col min="1" max="1" width="19.5546875" customWidth="1"/>
    <col min="3" max="3" width="60.109375" customWidth="1"/>
  </cols>
  <sheetData>
    <row r="1" spans="1:3" x14ac:dyDescent="0.3">
      <c r="A1" s="1" t="s">
        <v>0</v>
      </c>
      <c r="B1" s="2"/>
    </row>
    <row r="2" spans="1:3" x14ac:dyDescent="0.3">
      <c r="A2" s="3" t="s">
        <v>1</v>
      </c>
      <c r="B2" s="30">
        <v>3</v>
      </c>
    </row>
    <row r="3" spans="1:3" x14ac:dyDescent="0.3">
      <c r="A3" s="4" t="s">
        <v>2</v>
      </c>
      <c r="B3" s="30">
        <v>1</v>
      </c>
    </row>
    <row r="4" spans="1:3" x14ac:dyDescent="0.3">
      <c r="A4" s="4" t="s">
        <v>3</v>
      </c>
      <c r="B4" s="30">
        <v>0</v>
      </c>
    </row>
    <row r="7" spans="1:3" x14ac:dyDescent="0.3">
      <c r="C7" t="s">
        <v>25</v>
      </c>
    </row>
    <row r="8" spans="1:3" x14ac:dyDescent="0.3">
      <c r="C8" s="25" t="s">
        <v>24</v>
      </c>
    </row>
  </sheetData>
  <sheetProtection password="E87F" sheet="1" objects="1" scenarios="1"/>
  <hyperlinks>
    <hyperlink ref="C8" r:id="rId1" xr:uid="{00000000-0004-0000-04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</vt:i4>
      </vt:variant>
    </vt:vector>
  </HeadingPairs>
  <TitlesOfParts>
    <vt:vector size="21" baseType="lpstr">
      <vt:lpstr>GroupA</vt:lpstr>
      <vt:lpstr>GroupB</vt:lpstr>
      <vt:lpstr>GroupC</vt:lpstr>
      <vt:lpstr>GroupD</vt:lpstr>
      <vt:lpstr>Options</vt:lpstr>
      <vt:lpstr>GroupB!home</vt:lpstr>
      <vt:lpstr>GroupC!home</vt:lpstr>
      <vt:lpstr>GroupD!home</vt:lpstr>
      <vt:lpstr>home</vt:lpstr>
      <vt:lpstr>GroupB!homescore</vt:lpstr>
      <vt:lpstr>GroupC!homescore</vt:lpstr>
      <vt:lpstr>GroupD!homescore</vt:lpstr>
      <vt:lpstr>homescore</vt:lpstr>
      <vt:lpstr>GroupB!visitor</vt:lpstr>
      <vt:lpstr>GroupC!visitor</vt:lpstr>
      <vt:lpstr>GroupD!visitor</vt:lpstr>
      <vt:lpstr>visitor</vt:lpstr>
      <vt:lpstr>GroupB!visitorscore</vt:lpstr>
      <vt:lpstr>GroupC!visitorscore</vt:lpstr>
      <vt:lpstr>GroupD!visitorscore</vt:lpstr>
      <vt:lpstr>visitorscore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Podlešák</dc:creator>
  <cp:lastModifiedBy>steve</cp:lastModifiedBy>
  <dcterms:created xsi:type="dcterms:W3CDTF">2013-06-13T09:53:07Z</dcterms:created>
  <dcterms:modified xsi:type="dcterms:W3CDTF">2019-06-27T10:12:15Z</dcterms:modified>
</cp:coreProperties>
</file>